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8 FIRE Spreadsheets\"/>
    </mc:Choice>
  </mc:AlternateContent>
  <bookViews>
    <workbookView xWindow="0" yWindow="0" windowWidth="28800" windowHeight="14565" xr2:uid="{00000000-000D-0000-FFFF-FFFF00000000}"/>
  </bookViews>
  <sheets>
    <sheet name="index" sheetId="1" r:id="rId1"/>
  </sheets>
  <definedNames>
    <definedName name="_xlnm.Print_Area" localSheetId="0">index!$A$1:$N$22</definedName>
    <definedName name="_xlnm.Print_Titles" localSheetId="0">index!$1:$9</definedName>
  </definedNames>
  <calcPr calcId="171027"/>
</workbook>
</file>

<file path=xl/calcChain.xml><?xml version="1.0" encoding="utf-8"?>
<calcChain xmlns="http://schemas.openxmlformats.org/spreadsheetml/2006/main">
  <c r="M11" i="1" l="1"/>
  <c r="M17" i="1"/>
  <c r="M22" i="1"/>
  <c r="K22" i="1"/>
  <c r="K21" i="1"/>
  <c r="K20" i="1"/>
  <c r="K19" i="1"/>
  <c r="K18" i="1"/>
  <c r="K17" i="1"/>
  <c r="K16" i="1"/>
  <c r="K15" i="1"/>
  <c r="K14" i="1"/>
  <c r="K11" i="1"/>
  <c r="K10" i="1"/>
  <c r="J10" i="1"/>
  <c r="M10" i="1" s="1"/>
  <c r="J22" i="1"/>
  <c r="J21" i="1"/>
  <c r="M21" i="1" s="1"/>
  <c r="J20" i="1"/>
  <c r="J19" i="1"/>
  <c r="M19" i="1" s="1"/>
  <c r="J18" i="1"/>
  <c r="M18" i="1" s="1"/>
  <c r="J17" i="1"/>
  <c r="J16" i="1"/>
  <c r="M16" i="1" s="1"/>
  <c r="J15" i="1"/>
  <c r="M15" i="1" s="1"/>
  <c r="J14" i="1"/>
  <c r="M14" i="1" s="1"/>
  <c r="J13" i="1"/>
  <c r="M13" i="1" s="1"/>
  <c r="J12" i="1"/>
  <c r="M12" i="1" s="1"/>
  <c r="J11" i="1"/>
  <c r="L20" i="1"/>
  <c r="E20" i="1" s="1"/>
  <c r="M20" i="1" s="1"/>
</calcChain>
</file>

<file path=xl/sharedStrings.xml><?xml version="1.0" encoding="utf-8"?>
<sst xmlns="http://schemas.openxmlformats.org/spreadsheetml/2006/main" count="153" uniqueCount="72">
  <si>
    <t>CAS</t>
  </si>
  <si>
    <t>NH3</t>
  </si>
  <si>
    <t>7664-41-7</t>
  </si>
  <si>
    <t>Ammonia</t>
  </si>
  <si>
    <t>Lb</t>
  </si>
  <si>
    <t>1000 Gallons</t>
  </si>
  <si>
    <t>Jet Fuel</t>
  </si>
  <si>
    <t>Burned</t>
  </si>
  <si>
    <t>Development and Selection of Ammonia Emission Factors - Final Report. R. Battye, W. Battye, C. Overcash, and S. Fudge; EC/R Incorporated; Durham, NC.  Report prepared for USEPA Office of Research and Development; August, 1994.</t>
  </si>
  <si>
    <t>C</t>
  </si>
  <si>
    <t>SCR (SELECTIVE CATALYTIC REDUCTION)</t>
  </si>
  <si>
    <t>CO</t>
  </si>
  <si>
    <t>630-08-0</t>
  </si>
  <si>
    <t>Carbon monoxide</t>
  </si>
  <si>
    <t>UNCONTROLLED</t>
  </si>
  <si>
    <t>Million Btus</t>
  </si>
  <si>
    <t>Fuel</t>
  </si>
  <si>
    <t>Input</t>
  </si>
  <si>
    <t>Derived from emission factors intended for distillate oil fired turbines.</t>
  </si>
  <si>
    <t>EPA.  April, 2000.  Section 3.1, Stationary Gas Turbines.  In: Compilation of Air Pollutant Emission Factors, Volume 1: Stationary Point and Area Sources, Fifth Edition, AP-42.  U.S. Environmental Protection Agency, Office of Air Quality Planning and Standards.  Research Triangle Park, North Carolina.</t>
  </si>
  <si>
    <t>NOX</t>
  </si>
  <si>
    <t>PM, condensable</t>
  </si>
  <si>
    <t>STEAM OR WATER INJECTION</t>
  </si>
  <si>
    <t>PM, filterable</t>
  </si>
  <si>
    <t>PM, primary</t>
  </si>
  <si>
    <t>PM10, filterable</t>
  </si>
  <si>
    <t>Derived factor:  96% of PM-FIL factor; based on generic particle size profile data presented in Appendix B.2, Table B.2.2, Page B.2-11.</t>
  </si>
  <si>
    <t>PM Calculator.  EPA.  January 1995.  Appendix B.2, Generalized Particle Size Distributions.  In:  Compilation of Air Pollutant Emission Factors, Stationary Point and Area Sources, Fifth Edition, AP-42.  U.S. Environmental Protection Agency, Office of Air Quality Planning and Standards.  Research Triangle Park, North Carolina.</t>
  </si>
  <si>
    <t>U</t>
  </si>
  <si>
    <t>PM10-PRI</t>
  </si>
  <si>
    <t>PM10, primary</t>
  </si>
  <si>
    <t>Sum of PM10-FIL and PM-CON emission factors</t>
  </si>
  <si>
    <t>This emission factor was derived from other particulate matter emission factors.  See Notes.</t>
  </si>
  <si>
    <t>PM2.5, filterable</t>
  </si>
  <si>
    <t>Derived factor:  90% of PM-FIL factor; based on generic particle size profile data presented in Appendix B.2, Table B.2.2, Page B.2-11.</t>
  </si>
  <si>
    <t>PM2.5, primary</t>
  </si>
  <si>
    <t>Sum of PM25-FIL and PM-CON emission factors</t>
  </si>
  <si>
    <t>SO2</t>
  </si>
  <si>
    <t>Sulfur dioxide</t>
  </si>
  <si>
    <t>S= percent sulfur in the fuel.  Derived from emission factors intended for distillate oil fired turbines.</t>
  </si>
  <si>
    <t>B</t>
  </si>
  <si>
    <t>Annual Air Emissions Calculations based on 2-Feb-2018 WebFIRE Emission Factors for</t>
  </si>
  <si>
    <t>SCC 20100901 - Internal Combustion Engines - Electric Generation - Kerosene/Naphtha (Jet Fuel) - Turbine</t>
  </si>
  <si>
    <t>EU No.:</t>
  </si>
  <si>
    <t>Average Annual Fuel Sulfur Content (%) for Report Year:</t>
  </si>
  <si>
    <t>SNCR (SELECTIVE NONCATALYTIC REDUCTION)</t>
  </si>
  <si>
    <t xml:space="preserve">Nitrogen oxides </t>
  </si>
  <si>
    <t xml:space="preserve">Total organic compounds </t>
  </si>
  <si>
    <t>TOC</t>
  </si>
  <si>
    <t>PM2.5-PRI</t>
  </si>
  <si>
    <t>PM2.5</t>
  </si>
  <si>
    <t>PM10</t>
  </si>
  <si>
    <t>PM</t>
  </si>
  <si>
    <t>CPM</t>
  </si>
  <si>
    <t>Pollutant</t>
  </si>
  <si>
    <t>Pollutant Code</t>
  </si>
  <si>
    <t>Control Device</t>
  </si>
  <si>
    <t>Emissions Factor</t>
  </si>
  <si>
    <t>Unit</t>
  </si>
  <si>
    <t>Measure</t>
  </si>
  <si>
    <t>Material</t>
  </si>
  <si>
    <t>Action</t>
  </si>
  <si>
    <t>Average Annual Fuel Sulfur Content (%)</t>
  </si>
  <si>
    <t>Annual Fuel Usage (1000 gallons Jet Fuel Burned) for Report Year:</t>
  </si>
  <si>
    <t>Annual Emissions (Tons/Year)</t>
  </si>
  <si>
    <t>Factor Quality</t>
  </si>
  <si>
    <t>AP-42 Section</t>
  </si>
  <si>
    <t>Notes</t>
  </si>
  <si>
    <t>Reference Description</t>
  </si>
  <si>
    <t>Annual Fuel Usage (1000 gallons Jet Fuel Burned)</t>
  </si>
  <si>
    <t>Annual Average Fuel Heat Content (mmBtu/1000 gallons) for Report Year:</t>
  </si>
  <si>
    <t>Annual Average Fuel Heat Content (mmBtu/1000 gallons)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</si>
</sst>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right"/>
    </xf>
    <xf numFmtId="49" fontId="0" fillId="0" borderId="10" xfId="0" applyNumberFormat="1" applyBorder="1" applyAlignment="1">
      <alignment horizontal="left"/>
    </xf>
    <xf numFmtId="0" fontId="16" fillId="0" borderId="0" xfId="0" applyFont="1" applyAlignment="1">
      <alignment horizontal="right"/>
    </xf>
    <xf numFmtId="164" fontId="0" fillId="33" borderId="10" xfId="0" applyNumberFormat="1" applyFill="1" applyBorder="1" applyAlignment="1">
      <alignment horizontal="left"/>
    </xf>
    <xf numFmtId="164" fontId="0" fillId="34" borderId="10" xfId="0" applyNumberFormat="1" applyFill="1" applyBorder="1" applyAlignment="1">
      <alignment horizontal="left"/>
    </xf>
    <xf numFmtId="164" fontId="0" fillId="35" borderId="10" xfId="0" applyNumberFormat="1" applyFill="1" applyBorder="1" applyAlignment="1">
      <alignment horizontal="left"/>
    </xf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center" textRotation="90" wrapText="1"/>
    </xf>
    <xf numFmtId="0" fontId="16" fillId="0" borderId="11" xfId="0" applyFont="1" applyBorder="1"/>
    <xf numFmtId="0" fontId="0" fillId="0" borderId="11" xfId="0" applyBorder="1"/>
    <xf numFmtId="0" fontId="0" fillId="0" borderId="11" xfId="0" applyBorder="1" applyAlignment="1">
      <alignment wrapText="1"/>
    </xf>
    <xf numFmtId="11" fontId="0" fillId="0" borderId="11" xfId="0" applyNumberFormat="1" applyBorder="1"/>
    <xf numFmtId="0" fontId="0" fillId="36" borderId="11" xfId="0" applyFill="1" applyBorder="1"/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wrapText="1"/>
    </xf>
    <xf numFmtId="14" fontId="0" fillId="0" borderId="11" xfId="0" applyNumberFormat="1" applyBorder="1"/>
    <xf numFmtId="164" fontId="0" fillId="35" borderId="11" xfId="0" applyNumberFormat="1" applyFill="1" applyBorder="1"/>
    <xf numFmtId="164" fontId="0" fillId="33" borderId="11" xfId="0" applyNumberFormat="1" applyFill="1" applyBorder="1"/>
    <xf numFmtId="164" fontId="0" fillId="34" borderId="11" xfId="0" applyNumberFormat="1" applyFill="1" applyBorder="1"/>
    <xf numFmtId="165" fontId="0" fillId="0" borderId="11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"/>
  <sheetViews>
    <sheetView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/>
    </sheetView>
  </sheetViews>
  <sheetFormatPr defaultRowHeight="15" x14ac:dyDescent="0.25"/>
  <cols>
    <col min="1" max="1" width="13.7109375" customWidth="1"/>
    <col min="2" max="2" width="36" customWidth="1"/>
    <col min="3" max="3" width="17.5703125" customWidth="1"/>
    <col min="4" max="4" width="22.140625" customWidth="1"/>
    <col min="5" max="5" width="10.5703125" customWidth="1"/>
    <col min="7" max="7" width="14.42578125" customWidth="1"/>
    <col min="8" max="8" width="10" customWidth="1"/>
    <col min="10" max="10" width="10.140625" customWidth="1"/>
    <col min="13" max="13" width="16.7109375" customWidth="1"/>
    <col min="14" max="14" width="3.7109375" bestFit="1" customWidth="1"/>
    <col min="16" max="16" width="58" customWidth="1"/>
    <col min="17" max="17" width="85.140625" customWidth="1"/>
  </cols>
  <sheetData>
    <row r="1" spans="1:17" x14ac:dyDescent="0.25">
      <c r="A1" s="1" t="s">
        <v>41</v>
      </c>
    </row>
    <row r="2" spans="1:17" x14ac:dyDescent="0.25">
      <c r="A2" s="1" t="s">
        <v>42</v>
      </c>
    </row>
    <row r="3" spans="1:17" ht="15.75" thickBot="1" x14ac:dyDescent="0.3"/>
    <row r="4" spans="1:17" ht="16.5" thickTop="1" thickBot="1" x14ac:dyDescent="0.3">
      <c r="A4" s="1"/>
      <c r="C4" s="2" t="s">
        <v>43</v>
      </c>
      <c r="D4" s="3"/>
    </row>
    <row r="5" spans="1:17" ht="16.5" thickTop="1" thickBot="1" x14ac:dyDescent="0.3">
      <c r="A5" s="4" t="s">
        <v>63</v>
      </c>
      <c r="B5" s="4"/>
      <c r="C5" s="4"/>
      <c r="D5" s="5"/>
    </row>
    <row r="6" spans="1:17" ht="16.5" thickTop="1" thickBot="1" x14ac:dyDescent="0.3">
      <c r="A6" s="4" t="s">
        <v>70</v>
      </c>
      <c r="B6" s="4"/>
      <c r="C6" s="4"/>
      <c r="D6" s="6"/>
    </row>
    <row r="7" spans="1:17" ht="16.5" thickTop="1" thickBot="1" x14ac:dyDescent="0.3">
      <c r="A7" s="4" t="s">
        <v>44</v>
      </c>
      <c r="B7" s="4"/>
      <c r="C7" s="4"/>
      <c r="D7" s="7"/>
    </row>
    <row r="8" spans="1:17" ht="15.75" thickTop="1" x14ac:dyDescent="0.25"/>
    <row r="9" spans="1:17" ht="120" x14ac:dyDescent="0.25">
      <c r="A9" s="8" t="s">
        <v>0</v>
      </c>
      <c r="B9" s="8" t="s">
        <v>54</v>
      </c>
      <c r="C9" s="8" t="s">
        <v>55</v>
      </c>
      <c r="D9" s="8" t="s">
        <v>56</v>
      </c>
      <c r="E9" s="8" t="s">
        <v>57</v>
      </c>
      <c r="F9" s="8" t="s">
        <v>58</v>
      </c>
      <c r="G9" s="8" t="s">
        <v>59</v>
      </c>
      <c r="H9" s="8" t="s">
        <v>60</v>
      </c>
      <c r="I9" s="8" t="s">
        <v>61</v>
      </c>
      <c r="J9" s="9" t="s">
        <v>69</v>
      </c>
      <c r="K9" s="9" t="s">
        <v>71</v>
      </c>
      <c r="L9" s="9" t="s">
        <v>62</v>
      </c>
      <c r="M9" s="9" t="s">
        <v>64</v>
      </c>
      <c r="N9" s="10" t="s">
        <v>65</v>
      </c>
      <c r="O9" s="9" t="s">
        <v>66</v>
      </c>
      <c r="P9" s="11" t="s">
        <v>67</v>
      </c>
      <c r="Q9" s="11" t="s">
        <v>68</v>
      </c>
    </row>
    <row r="10" spans="1:17" ht="36.75" x14ac:dyDescent="0.25">
      <c r="A10" s="12" t="s">
        <v>12</v>
      </c>
      <c r="B10" s="12" t="s">
        <v>13</v>
      </c>
      <c r="C10" s="12" t="s">
        <v>11</v>
      </c>
      <c r="D10" s="13" t="s">
        <v>14</v>
      </c>
      <c r="E10" s="14">
        <v>3.3E-3</v>
      </c>
      <c r="F10" s="12" t="s">
        <v>4</v>
      </c>
      <c r="G10" s="12" t="s">
        <v>15</v>
      </c>
      <c r="H10" s="12" t="s">
        <v>16</v>
      </c>
      <c r="I10" s="12" t="s">
        <v>17</v>
      </c>
      <c r="J10" s="20">
        <f>D5</f>
        <v>0</v>
      </c>
      <c r="K10" s="21">
        <f>D6</f>
        <v>0</v>
      </c>
      <c r="L10" s="15"/>
      <c r="M10" s="22">
        <f>E10*J10*K10/2000</f>
        <v>0</v>
      </c>
      <c r="N10" s="16" t="s">
        <v>9</v>
      </c>
      <c r="O10" s="16">
        <v>3.1</v>
      </c>
      <c r="P10" s="17" t="s">
        <v>18</v>
      </c>
      <c r="Q10" s="17" t="s">
        <v>19</v>
      </c>
    </row>
    <row r="11" spans="1:17" ht="36.75" x14ac:dyDescent="0.25">
      <c r="A11" s="12"/>
      <c r="B11" s="12" t="s">
        <v>21</v>
      </c>
      <c r="C11" s="12" t="s">
        <v>53</v>
      </c>
      <c r="D11" s="13" t="s">
        <v>22</v>
      </c>
      <c r="E11" s="14">
        <v>7.1999999999999998E-3</v>
      </c>
      <c r="F11" s="12" t="s">
        <v>4</v>
      </c>
      <c r="G11" s="12" t="s">
        <v>15</v>
      </c>
      <c r="H11" s="12" t="s">
        <v>16</v>
      </c>
      <c r="I11" s="12" t="s">
        <v>17</v>
      </c>
      <c r="J11" s="20">
        <f>D5</f>
        <v>0</v>
      </c>
      <c r="K11" s="21">
        <f>D6</f>
        <v>0</v>
      </c>
      <c r="L11" s="15"/>
      <c r="M11" s="22">
        <f t="shared" ref="M11:M22" si="0">E11*J11*K11/2000</f>
        <v>0</v>
      </c>
      <c r="N11" s="16" t="s">
        <v>9</v>
      </c>
      <c r="O11" s="16">
        <v>3.1</v>
      </c>
      <c r="P11" s="17" t="s">
        <v>18</v>
      </c>
      <c r="Q11" s="17" t="s">
        <v>19</v>
      </c>
    </row>
    <row r="12" spans="1:17" ht="45" x14ac:dyDescent="0.25">
      <c r="A12" s="12" t="s">
        <v>2</v>
      </c>
      <c r="B12" s="12" t="s">
        <v>3</v>
      </c>
      <c r="C12" s="12" t="s">
        <v>1</v>
      </c>
      <c r="D12" s="13" t="s">
        <v>45</v>
      </c>
      <c r="E12" s="14">
        <v>2.9</v>
      </c>
      <c r="F12" s="12" t="s">
        <v>4</v>
      </c>
      <c r="G12" s="12" t="s">
        <v>5</v>
      </c>
      <c r="H12" s="12" t="s">
        <v>6</v>
      </c>
      <c r="I12" s="12" t="s">
        <v>7</v>
      </c>
      <c r="J12" s="20">
        <f>D5</f>
        <v>0</v>
      </c>
      <c r="K12" s="15"/>
      <c r="L12" s="15"/>
      <c r="M12" s="22">
        <f>E12*J12/2000</f>
        <v>0</v>
      </c>
      <c r="N12" s="16" t="s">
        <v>9</v>
      </c>
      <c r="O12" s="16"/>
      <c r="P12" s="17"/>
      <c r="Q12" s="17" t="s">
        <v>8</v>
      </c>
    </row>
    <row r="13" spans="1:17" ht="36.75" x14ac:dyDescent="0.25">
      <c r="A13" s="12" t="s">
        <v>2</v>
      </c>
      <c r="B13" s="12" t="s">
        <v>3</v>
      </c>
      <c r="C13" s="12" t="s">
        <v>1</v>
      </c>
      <c r="D13" s="13" t="s">
        <v>10</v>
      </c>
      <c r="E13" s="14">
        <v>1.4</v>
      </c>
      <c r="F13" s="12" t="s">
        <v>4</v>
      </c>
      <c r="G13" s="12" t="s">
        <v>5</v>
      </c>
      <c r="H13" s="12" t="s">
        <v>6</v>
      </c>
      <c r="I13" s="12" t="s">
        <v>7</v>
      </c>
      <c r="J13" s="20">
        <f>D5</f>
        <v>0</v>
      </c>
      <c r="K13" s="15"/>
      <c r="L13" s="15"/>
      <c r="M13" s="22">
        <f>E13*J13/2000</f>
        <v>0</v>
      </c>
      <c r="N13" s="16" t="s">
        <v>9</v>
      </c>
      <c r="O13" s="16"/>
      <c r="P13" s="17"/>
      <c r="Q13" s="17" t="s">
        <v>8</v>
      </c>
    </row>
    <row r="14" spans="1:17" ht="36.75" x14ac:dyDescent="0.25">
      <c r="A14" s="12"/>
      <c r="B14" s="12" t="s">
        <v>46</v>
      </c>
      <c r="C14" s="12" t="s">
        <v>20</v>
      </c>
      <c r="D14" s="13" t="s">
        <v>14</v>
      </c>
      <c r="E14" s="14">
        <v>0.88</v>
      </c>
      <c r="F14" s="12" t="s">
        <v>4</v>
      </c>
      <c r="G14" s="12" t="s">
        <v>15</v>
      </c>
      <c r="H14" s="12" t="s">
        <v>16</v>
      </c>
      <c r="I14" s="12" t="s">
        <v>17</v>
      </c>
      <c r="J14" s="20">
        <f>D5</f>
        <v>0</v>
      </c>
      <c r="K14" s="21">
        <f>D6</f>
        <v>0</v>
      </c>
      <c r="L14" s="15"/>
      <c r="M14" s="22">
        <f t="shared" si="0"/>
        <v>0</v>
      </c>
      <c r="N14" s="16" t="s">
        <v>9</v>
      </c>
      <c r="O14" s="16">
        <v>3.1</v>
      </c>
      <c r="P14" s="17" t="s">
        <v>18</v>
      </c>
      <c r="Q14" s="17" t="s">
        <v>19</v>
      </c>
    </row>
    <row r="15" spans="1:17" ht="36.75" x14ac:dyDescent="0.25">
      <c r="A15" s="12"/>
      <c r="B15" s="12" t="s">
        <v>23</v>
      </c>
      <c r="C15" s="12" t="s">
        <v>52</v>
      </c>
      <c r="D15" s="13" t="s">
        <v>22</v>
      </c>
      <c r="E15" s="14">
        <v>4.3E-3</v>
      </c>
      <c r="F15" s="12" t="s">
        <v>4</v>
      </c>
      <c r="G15" s="12" t="s">
        <v>15</v>
      </c>
      <c r="H15" s="12" t="s">
        <v>16</v>
      </c>
      <c r="I15" s="12" t="s">
        <v>17</v>
      </c>
      <c r="J15" s="20">
        <f>D5</f>
        <v>0</v>
      </c>
      <c r="K15" s="21">
        <f>D6</f>
        <v>0</v>
      </c>
      <c r="L15" s="15"/>
      <c r="M15" s="22">
        <f t="shared" si="0"/>
        <v>0</v>
      </c>
      <c r="N15" s="16" t="s">
        <v>9</v>
      </c>
      <c r="O15" s="16">
        <v>3.1</v>
      </c>
      <c r="P15" s="17" t="s">
        <v>18</v>
      </c>
      <c r="Q15" s="17" t="s">
        <v>19</v>
      </c>
    </row>
    <row r="16" spans="1:17" ht="48.75" x14ac:dyDescent="0.25">
      <c r="A16" s="12"/>
      <c r="B16" s="12" t="s">
        <v>25</v>
      </c>
      <c r="C16" s="12" t="s">
        <v>51</v>
      </c>
      <c r="D16" s="13" t="s">
        <v>22</v>
      </c>
      <c r="E16" s="14">
        <v>4.13E-3</v>
      </c>
      <c r="F16" s="12" t="s">
        <v>4</v>
      </c>
      <c r="G16" s="12" t="s">
        <v>15</v>
      </c>
      <c r="H16" s="12" t="s">
        <v>16</v>
      </c>
      <c r="I16" s="12" t="s">
        <v>17</v>
      </c>
      <c r="J16" s="20">
        <f>D5</f>
        <v>0</v>
      </c>
      <c r="K16" s="21">
        <f>D6</f>
        <v>0</v>
      </c>
      <c r="L16" s="15"/>
      <c r="M16" s="22">
        <f t="shared" si="0"/>
        <v>0</v>
      </c>
      <c r="N16" s="16" t="s">
        <v>28</v>
      </c>
      <c r="O16" s="16"/>
      <c r="P16" s="17" t="s">
        <v>26</v>
      </c>
      <c r="Q16" s="17" t="s">
        <v>27</v>
      </c>
    </row>
    <row r="17" spans="1:17" ht="30" x14ac:dyDescent="0.25">
      <c r="A17" s="12"/>
      <c r="B17" s="12" t="s">
        <v>30</v>
      </c>
      <c r="C17" s="12" t="s">
        <v>29</v>
      </c>
      <c r="D17" s="13" t="s">
        <v>22</v>
      </c>
      <c r="E17" s="14">
        <v>1.133E-2</v>
      </c>
      <c r="F17" s="12" t="s">
        <v>4</v>
      </c>
      <c r="G17" s="12" t="s">
        <v>15</v>
      </c>
      <c r="H17" s="12" t="s">
        <v>16</v>
      </c>
      <c r="I17" s="12" t="s">
        <v>17</v>
      </c>
      <c r="J17" s="20">
        <f>D5</f>
        <v>0</v>
      </c>
      <c r="K17" s="21">
        <f>D6</f>
        <v>0</v>
      </c>
      <c r="L17" s="15"/>
      <c r="M17" s="22">
        <f t="shared" si="0"/>
        <v>0</v>
      </c>
      <c r="N17" s="16" t="s">
        <v>28</v>
      </c>
      <c r="O17" s="16"/>
      <c r="P17" s="17" t="s">
        <v>31</v>
      </c>
      <c r="Q17" s="17" t="s">
        <v>32</v>
      </c>
    </row>
    <row r="18" spans="1:17" ht="48.75" x14ac:dyDescent="0.25">
      <c r="A18" s="12"/>
      <c r="B18" s="12" t="s">
        <v>33</v>
      </c>
      <c r="C18" s="12" t="s">
        <v>50</v>
      </c>
      <c r="D18" s="13" t="s">
        <v>22</v>
      </c>
      <c r="E18" s="14">
        <v>3.8700000000000002E-3</v>
      </c>
      <c r="F18" s="12" t="s">
        <v>4</v>
      </c>
      <c r="G18" s="12" t="s">
        <v>15</v>
      </c>
      <c r="H18" s="12" t="s">
        <v>16</v>
      </c>
      <c r="I18" s="12" t="s">
        <v>17</v>
      </c>
      <c r="J18" s="20">
        <f>D5</f>
        <v>0</v>
      </c>
      <c r="K18" s="21">
        <f>D6</f>
        <v>0</v>
      </c>
      <c r="L18" s="15"/>
      <c r="M18" s="22">
        <f t="shared" si="0"/>
        <v>0</v>
      </c>
      <c r="N18" s="16" t="s">
        <v>28</v>
      </c>
      <c r="O18" s="16"/>
      <c r="P18" s="17" t="s">
        <v>34</v>
      </c>
      <c r="Q18" s="17" t="s">
        <v>27</v>
      </c>
    </row>
    <row r="19" spans="1:17" ht="30" x14ac:dyDescent="0.25">
      <c r="A19" s="12"/>
      <c r="B19" s="12" t="s">
        <v>35</v>
      </c>
      <c r="C19" s="12" t="s">
        <v>49</v>
      </c>
      <c r="D19" s="13" t="s">
        <v>22</v>
      </c>
      <c r="E19" s="14">
        <v>1.107E-2</v>
      </c>
      <c r="F19" s="12" t="s">
        <v>4</v>
      </c>
      <c r="G19" s="12" t="s">
        <v>15</v>
      </c>
      <c r="H19" s="12" t="s">
        <v>16</v>
      </c>
      <c r="I19" s="12" t="s">
        <v>17</v>
      </c>
      <c r="J19" s="20">
        <f>D5</f>
        <v>0</v>
      </c>
      <c r="K19" s="21">
        <f>D6</f>
        <v>0</v>
      </c>
      <c r="L19" s="15"/>
      <c r="M19" s="22">
        <f t="shared" si="0"/>
        <v>0</v>
      </c>
      <c r="N19" s="16" t="s">
        <v>28</v>
      </c>
      <c r="O19" s="16"/>
      <c r="P19" s="17" t="s">
        <v>36</v>
      </c>
      <c r="Q19" s="17" t="s">
        <v>32</v>
      </c>
    </row>
    <row r="20" spans="1:17" ht="36.75" x14ac:dyDescent="0.25">
      <c r="A20" s="18">
        <v>2025884</v>
      </c>
      <c r="B20" s="12" t="s">
        <v>38</v>
      </c>
      <c r="C20" s="12" t="s">
        <v>37</v>
      </c>
      <c r="D20" s="13" t="s">
        <v>14</v>
      </c>
      <c r="E20" s="12">
        <f>1.01*L20</f>
        <v>0</v>
      </c>
      <c r="F20" s="12" t="s">
        <v>4</v>
      </c>
      <c r="G20" s="12" t="s">
        <v>15</v>
      </c>
      <c r="H20" s="12" t="s">
        <v>16</v>
      </c>
      <c r="I20" s="12" t="s">
        <v>17</v>
      </c>
      <c r="J20" s="20">
        <f>D5</f>
        <v>0</v>
      </c>
      <c r="K20" s="21">
        <f>D6</f>
        <v>0</v>
      </c>
      <c r="L20" s="19">
        <f>D7</f>
        <v>0</v>
      </c>
      <c r="M20" s="22">
        <f>E20*J20*K20/2000</f>
        <v>0</v>
      </c>
      <c r="N20" s="16" t="s">
        <v>40</v>
      </c>
      <c r="O20" s="16">
        <v>3.1</v>
      </c>
      <c r="P20" s="17" t="s">
        <v>39</v>
      </c>
      <c r="Q20" s="17" t="s">
        <v>19</v>
      </c>
    </row>
    <row r="21" spans="1:17" ht="36.75" x14ac:dyDescent="0.25">
      <c r="A21" s="12"/>
      <c r="B21" s="12" t="s">
        <v>47</v>
      </c>
      <c r="C21" s="12" t="s">
        <v>48</v>
      </c>
      <c r="D21" s="13" t="s">
        <v>14</v>
      </c>
      <c r="E21" s="14">
        <v>4.0000000000000001E-3</v>
      </c>
      <c r="F21" s="12" t="s">
        <v>4</v>
      </c>
      <c r="G21" s="12" t="s">
        <v>15</v>
      </c>
      <c r="H21" s="12" t="s">
        <v>16</v>
      </c>
      <c r="I21" s="12" t="s">
        <v>17</v>
      </c>
      <c r="J21" s="20">
        <f>D5</f>
        <v>0</v>
      </c>
      <c r="K21" s="21">
        <f>D6</f>
        <v>0</v>
      </c>
      <c r="L21" s="15"/>
      <c r="M21" s="22">
        <f t="shared" si="0"/>
        <v>0</v>
      </c>
      <c r="N21" s="16" t="s">
        <v>9</v>
      </c>
      <c r="O21" s="16">
        <v>3.1</v>
      </c>
      <c r="P21" s="17" t="s">
        <v>18</v>
      </c>
      <c r="Q21" s="17" t="s">
        <v>19</v>
      </c>
    </row>
    <row r="22" spans="1:17" ht="36.75" x14ac:dyDescent="0.25">
      <c r="A22" s="12"/>
      <c r="B22" s="12" t="s">
        <v>24</v>
      </c>
      <c r="C22" s="12"/>
      <c r="D22" s="13" t="s">
        <v>22</v>
      </c>
      <c r="E22" s="14">
        <v>1.2E-2</v>
      </c>
      <c r="F22" s="12" t="s">
        <v>4</v>
      </c>
      <c r="G22" s="12" t="s">
        <v>15</v>
      </c>
      <c r="H22" s="12" t="s">
        <v>16</v>
      </c>
      <c r="I22" s="12" t="s">
        <v>17</v>
      </c>
      <c r="J22" s="20">
        <f>D5</f>
        <v>0</v>
      </c>
      <c r="K22" s="21">
        <f>D6</f>
        <v>0</v>
      </c>
      <c r="L22" s="15"/>
      <c r="M22" s="22">
        <f t="shared" si="0"/>
        <v>0</v>
      </c>
      <c r="N22" s="16" t="s">
        <v>9</v>
      </c>
      <c r="O22" s="16">
        <v>3.1</v>
      </c>
      <c r="P22" s="17" t="s">
        <v>18</v>
      </c>
      <c r="Q22" s="17" t="s">
        <v>19</v>
      </c>
    </row>
  </sheetData>
  <sortState ref="A10:Q22">
    <sortCondition ref="C10:C22"/>
  </sortState>
  <mergeCells count="3">
    <mergeCell ref="A5:C5"/>
    <mergeCell ref="A6:C6"/>
    <mergeCell ref="A7:C7"/>
  </mergeCells>
  <pageMargins left="0.7" right="0.7" top="0.75" bottom="0.75" header="0.3" footer="0.3"/>
  <pageSetup scale="63" fitToHeight="3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2018-02-07T15:21:03Z</cp:lastPrinted>
  <dcterms:created xsi:type="dcterms:W3CDTF">2018-02-02T23:21:32Z</dcterms:created>
  <dcterms:modified xsi:type="dcterms:W3CDTF">2018-02-07T15:21:36Z</dcterms:modified>
</cp:coreProperties>
</file>