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\\publicfiles\PUBFDS\DARM\eaor\documents\calc\"/>
    </mc:Choice>
  </mc:AlternateContent>
  <bookViews>
    <workbookView xWindow="0" yWindow="0" windowWidth="19200" windowHeight="13740" xr2:uid="{00000000-000D-0000-FFFF-FFFF00000000}"/>
  </bookViews>
  <sheets>
    <sheet name="index" sheetId="1" r:id="rId1"/>
  </sheets>
  <definedNames>
    <definedName name="_xlnm.Print_Area" localSheetId="0">index!$A$1:$M$30</definedName>
    <definedName name="_xlnm.Print_Titles" localSheetId="0">index!$1:$8</definedName>
  </definedNames>
  <calcPr calcId="171027"/>
</workbook>
</file>

<file path=xl/calcChain.xml><?xml version="1.0" encoding="utf-8"?>
<calcChain xmlns="http://schemas.openxmlformats.org/spreadsheetml/2006/main">
  <c r="L30" i="1" l="1"/>
  <c r="K30" i="1"/>
  <c r="K29" i="1"/>
  <c r="L29" i="1" s="1"/>
  <c r="K28" i="1"/>
  <c r="L28" i="1" s="1"/>
  <c r="K27" i="1"/>
  <c r="L27" i="1" s="1"/>
  <c r="K26" i="1"/>
  <c r="L26" i="1" s="1"/>
  <c r="K25" i="1"/>
  <c r="L25" i="1" s="1"/>
  <c r="K24" i="1"/>
  <c r="L24" i="1" s="1"/>
  <c r="K23" i="1"/>
  <c r="L23" i="1" s="1"/>
  <c r="K22" i="1"/>
  <c r="K21" i="1"/>
  <c r="K20" i="1"/>
  <c r="K19" i="1"/>
  <c r="K18" i="1"/>
  <c r="K17" i="1"/>
  <c r="L17" i="1" s="1"/>
  <c r="K16" i="1"/>
  <c r="K15" i="1"/>
  <c r="K14" i="1"/>
  <c r="K13" i="1"/>
  <c r="L13" i="1" s="1"/>
  <c r="K12" i="1"/>
  <c r="K11" i="1"/>
  <c r="K10" i="1"/>
  <c r="K9" i="1"/>
  <c r="L9" i="1" s="1"/>
  <c r="J22" i="1"/>
  <c r="J21" i="1"/>
  <c r="J20" i="1"/>
  <c r="L20" i="1" s="1"/>
  <c r="J19" i="1"/>
  <c r="J18" i="1"/>
  <c r="J17" i="1"/>
  <c r="J16" i="1"/>
  <c r="L16" i="1" s="1"/>
  <c r="J15" i="1"/>
  <c r="J14" i="1"/>
  <c r="J13" i="1"/>
  <c r="J12" i="1"/>
  <c r="L12" i="1" s="1"/>
  <c r="J11" i="1"/>
  <c r="J10" i="1"/>
  <c r="E22" i="1"/>
  <c r="E19" i="1"/>
  <c r="L21" i="1" l="1"/>
  <c r="L11" i="1"/>
  <c r="L15" i="1"/>
  <c r="L14" i="1"/>
  <c r="L19" i="1"/>
  <c r="L10" i="1"/>
  <c r="L18" i="1"/>
  <c r="L22" i="1"/>
</calcChain>
</file>

<file path=xl/sharedStrings.xml><?xml version="1.0" encoding="utf-8"?>
<sst xmlns="http://schemas.openxmlformats.org/spreadsheetml/2006/main" count="234" uniqueCount="94">
  <si>
    <t>CAS</t>
  </si>
  <si>
    <t>Distillate Oil (Diesel)</t>
  </si>
  <si>
    <t>75-07-0</t>
  </si>
  <si>
    <t>Acetaldehyde</t>
  </si>
  <si>
    <t>UNCONTROLLED</t>
  </si>
  <si>
    <t>Lb</t>
  </si>
  <si>
    <t>Million Btus</t>
  </si>
  <si>
    <t>Heat</t>
  </si>
  <si>
    <t>Input</t>
  </si>
  <si>
    <t>Osborne, W.E. and M.D. McCannel, CARNOT.  May 1990.  In: Emissions of Air Toxics Species: Test Conducted under AB-2588 for the Western States Petroleum Association. Prepared for Western States Petroleum Association.</t>
  </si>
  <si>
    <t>U</t>
  </si>
  <si>
    <t>107-02-8</t>
  </si>
  <si>
    <t>Acrolein</t>
  </si>
  <si>
    <t>NH3</t>
  </si>
  <si>
    <t>7664-41-7</t>
  </si>
  <si>
    <t>Ammonia</t>
  </si>
  <si>
    <t>1000 Gallons</t>
  </si>
  <si>
    <t>Burned</t>
  </si>
  <si>
    <t>Development and Selection of Ammonia Emission Factors - Final Report. R. Battye, W. Battye, C. Overcash, and S. Fudge; EC/R Incorporated; Durham, NC.  Report prepared for USEPA Office of Research and Development; August, 1994.</t>
  </si>
  <si>
    <t>C</t>
  </si>
  <si>
    <t>SCR (SELECTIVE CATALYTIC REDUCTION)</t>
  </si>
  <si>
    <t>71-43-2</t>
  </si>
  <si>
    <t>Benzene</t>
  </si>
  <si>
    <t>56-55-3</t>
  </si>
  <si>
    <t>50-32-8</t>
  </si>
  <si>
    <t>CO</t>
  </si>
  <si>
    <t>630-08-0</t>
  </si>
  <si>
    <t>Carbon monoxide</t>
  </si>
  <si>
    <t>EPA.  1995.  Section 3.3, Gasoline and Diesel Industrial Engines.  In: Compilation of Air Pollutant Emission Factors, Volume 1: Stationary Point and Area Sources, Fifth Edition, AP-42.  U.S. Environmental Protection Agency, Office of Air Quality Planning and Standards.  Research Triangle Park, North Carolina.</t>
  </si>
  <si>
    <t>D</t>
  </si>
  <si>
    <t>218-01-9</t>
  </si>
  <si>
    <t>206-44-0</t>
  </si>
  <si>
    <t>50-00-0</t>
  </si>
  <si>
    <t>Formaldehyde</t>
  </si>
  <si>
    <t>1330-20-7</t>
  </si>
  <si>
    <t>Isomers of xylene</t>
  </si>
  <si>
    <t>CARB2588 data</t>
  </si>
  <si>
    <t>91-20-3</t>
  </si>
  <si>
    <t>NOX</t>
  </si>
  <si>
    <t>PM, filterable</t>
  </si>
  <si>
    <t>PM10, filterable</t>
  </si>
  <si>
    <t>PM2.5, filterable</t>
  </si>
  <si>
    <t>All particulate is assumed to be &lt;= 1um in size.  The heating value for diesel fuel is 137,000 BTU/gallon.  This was used to convert from lbs/MMBTU.</t>
  </si>
  <si>
    <t>EPA.  October 1996.  Section 3.3, Gasoline and Diesel Industrial Engines.  In: Compilation of Air Pollutant Emission Factors, Volume 1: Stationary Point and Area Sources, Fifth Edition, AP-42.  U.S. Environmental Protection Agency, Office of Air Quality Planning and Standards.  Research Triangle Park, North Carolina.</t>
  </si>
  <si>
    <t>Sulfur oxides (SOx)</t>
  </si>
  <si>
    <t>108-88-3</t>
  </si>
  <si>
    <t>Toluene</t>
  </si>
  <si>
    <t>CARB2588 data.</t>
  </si>
  <si>
    <t>Annual Air Emissions Calculations based on 24-Feb-2016 WebFIRE Emission Factors for</t>
  </si>
  <si>
    <t>SCC 20200104 - Internal Combustion Engines - Industrial - Distillate Oil (Diesel) - Reciprocating: Cogeneration</t>
  </si>
  <si>
    <t>Pollutant ID Code</t>
  </si>
  <si>
    <t>Pollutant</t>
  </si>
  <si>
    <t>Control Device</t>
  </si>
  <si>
    <t>Emission Factor</t>
  </si>
  <si>
    <t>Unit</t>
  </si>
  <si>
    <t>Measure</t>
  </si>
  <si>
    <t>Material</t>
  </si>
  <si>
    <t>Action</t>
  </si>
  <si>
    <t>AP-42 Section</t>
  </si>
  <si>
    <t>Notes</t>
  </si>
  <si>
    <t>Reference Description</t>
  </si>
  <si>
    <t>Factor Quality</t>
  </si>
  <si>
    <t>SNCR (SELECTIVE NONCATALYTIC REDUCTION FOR NOX)</t>
  </si>
  <si>
    <t>Annual Emissions (Tons/Year)</t>
  </si>
  <si>
    <t>Annual Average Fuel Heat Content (mmBtu/ 1000 gallons Diesel)</t>
  </si>
  <si>
    <t>Annual Fuel Usage (1000 gallons Diesel)</t>
  </si>
  <si>
    <t>H001</t>
  </si>
  <si>
    <t>H006</t>
  </si>
  <si>
    <t>H017</t>
  </si>
  <si>
    <t>H151</t>
  </si>
  <si>
    <t>Benzo(a)anthracene (PAH)</t>
  </si>
  <si>
    <t>Benzo(a)pyrene (PAH)</t>
  </si>
  <si>
    <t>Chrysene (PAH)</t>
  </si>
  <si>
    <t>Fluoranthene (PAH)</t>
  </si>
  <si>
    <t>H095</t>
  </si>
  <si>
    <t>H186</t>
  </si>
  <si>
    <t>H132</t>
  </si>
  <si>
    <t>PM</t>
  </si>
  <si>
    <t>PM10</t>
  </si>
  <si>
    <t>PM2.5</t>
  </si>
  <si>
    <t>SO2</t>
  </si>
  <si>
    <t>H169</t>
  </si>
  <si>
    <t>EU No.:</t>
  </si>
  <si>
    <t>Annual Fuel Usage (1000 gallons Diesel) for Report Year:</t>
  </si>
  <si>
    <t>Average Fuel Heat Content (mmBtu/1000 gallons) for Report Year:</t>
  </si>
  <si>
    <t>Total Hazardous Air Pollutants</t>
  </si>
  <si>
    <t>HAPS</t>
  </si>
  <si>
    <t>Naphthalene (PAH)</t>
  </si>
  <si>
    <t>Sum of individual HAPs liste.</t>
  </si>
  <si>
    <t>Sum of individual POM listed. PAH are a subset of POM.</t>
  </si>
  <si>
    <t>Total Polycyclic Organic Matter (POM)</t>
  </si>
  <si>
    <t xml:space="preserve">Nitrogen oxides </t>
  </si>
  <si>
    <t xml:space="preserve">Total organic compounds </t>
  </si>
  <si>
    <t>TOC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</si>
</sst>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16" fillId="0" borderId="0" xfId="0" applyFont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wrapText="1"/>
    </xf>
    <xf numFmtId="11" fontId="0" fillId="0" borderId="10" xfId="0" applyNumberFormat="1" applyBorder="1" applyAlignment="1">
      <alignment wrapText="1"/>
    </xf>
    <xf numFmtId="0" fontId="18" fillId="0" borderId="10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textRotation="90" wrapText="1"/>
    </xf>
    <xf numFmtId="0" fontId="16" fillId="0" borderId="10" xfId="0" applyFont="1" applyBorder="1" applyAlignment="1">
      <alignment horizontal="center" wrapText="1"/>
    </xf>
    <xf numFmtId="49" fontId="0" fillId="0" borderId="11" xfId="0" applyNumberFormat="1" applyBorder="1" applyAlignment="1">
      <alignment horizontal="left"/>
    </xf>
    <xf numFmtId="0" fontId="0" fillId="33" borderId="11" xfId="0" applyFill="1" applyBorder="1" applyAlignment="1">
      <alignment horizontal="left"/>
    </xf>
    <xf numFmtId="0" fontId="0" fillId="34" borderId="11" xfId="0" applyFill="1" applyBorder="1" applyAlignment="1">
      <alignment horizontal="left"/>
    </xf>
    <xf numFmtId="0" fontId="0" fillId="33" borderId="10" xfId="0" applyFill="1" applyBorder="1" applyAlignment="1">
      <alignment wrapText="1"/>
    </xf>
    <xf numFmtId="0" fontId="0" fillId="34" borderId="10" xfId="0" applyFill="1" applyBorder="1" applyAlignment="1">
      <alignment wrapText="1"/>
    </xf>
    <xf numFmtId="0" fontId="0" fillId="35" borderId="10" xfId="0" applyFill="1" applyBorder="1" applyAlignment="1">
      <alignment wrapText="1"/>
    </xf>
    <xf numFmtId="164" fontId="0" fillId="0" borderId="10" xfId="0" applyNumberFormat="1" applyBorder="1" applyAlignment="1">
      <alignment wrapText="1"/>
    </xf>
    <xf numFmtId="0" fontId="0" fillId="35" borderId="10" xfId="0" applyFill="1" applyBorder="1" applyAlignment="1">
      <alignment horizontal="center" wrapText="1"/>
    </xf>
    <xf numFmtId="0" fontId="18" fillId="35" borderId="10" xfId="0" applyFont="1" applyFill="1" applyBorder="1" applyAlignment="1">
      <alignment wrapText="1"/>
    </xf>
    <xf numFmtId="164" fontId="16" fillId="0" borderId="10" xfId="0" applyNumberFormat="1" applyFont="1" applyBorder="1" applyAlignment="1">
      <alignment wrapText="1"/>
    </xf>
    <xf numFmtId="11" fontId="16" fillId="0" borderId="10" xfId="0" applyNumberFormat="1" applyFont="1" applyBorder="1" applyAlignment="1">
      <alignment wrapText="1"/>
    </xf>
    <xf numFmtId="0" fontId="16" fillId="34" borderId="10" xfId="0" applyFont="1" applyFill="1" applyBorder="1" applyAlignment="1">
      <alignment wrapText="1"/>
    </xf>
    <xf numFmtId="0" fontId="16" fillId="33" borderId="10" xfId="0" applyFont="1" applyFill="1" applyBorder="1" applyAlignment="1">
      <alignment wrapText="1"/>
    </xf>
    <xf numFmtId="0" fontId="16" fillId="0" borderId="0" xfId="0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0"/>
  <sheetViews>
    <sheetView tabSelected="1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defaultRowHeight="15" x14ac:dyDescent="0.25"/>
  <cols>
    <col min="1" max="1" width="11.28515625" customWidth="1"/>
    <col min="2" max="2" width="36" customWidth="1"/>
    <col min="3" max="3" width="12.140625" customWidth="1"/>
    <col min="4" max="4" width="17.28515625" customWidth="1"/>
    <col min="6" max="6" width="5.28515625" customWidth="1"/>
    <col min="7" max="7" width="11.85546875" customWidth="1"/>
    <col min="8" max="8" width="12.42578125" customWidth="1"/>
    <col min="9" max="9" width="8.28515625" customWidth="1"/>
    <col min="10" max="10" width="15" customWidth="1"/>
    <col min="11" max="11" width="16.7109375" customWidth="1"/>
    <col min="12" max="12" width="14" customWidth="1"/>
    <col min="13" max="13" width="3.7109375" customWidth="1"/>
    <col min="15" max="15" width="41.42578125" customWidth="1"/>
    <col min="16" max="16" width="76" customWidth="1"/>
  </cols>
  <sheetData>
    <row r="1" spans="1:16" x14ac:dyDescent="0.25">
      <c r="A1" s="1" t="s">
        <v>48</v>
      </c>
    </row>
    <row r="2" spans="1:16" x14ac:dyDescent="0.25">
      <c r="A2" s="1" t="s">
        <v>49</v>
      </c>
    </row>
    <row r="3" spans="1:16" ht="15.75" thickBot="1" x14ac:dyDescent="0.3">
      <c r="A3" s="1"/>
    </row>
    <row r="4" spans="1:16" ht="16.5" thickTop="1" thickBot="1" x14ac:dyDescent="0.3">
      <c r="A4" s="22" t="s">
        <v>82</v>
      </c>
      <c r="B4" s="22"/>
      <c r="C4" s="22"/>
      <c r="D4" s="9"/>
    </row>
    <row r="5" spans="1:16" ht="16.5" thickTop="1" thickBot="1" x14ac:dyDescent="0.3">
      <c r="A5" s="22" t="s">
        <v>83</v>
      </c>
      <c r="B5" s="22"/>
      <c r="C5" s="22"/>
      <c r="D5" s="10"/>
    </row>
    <row r="6" spans="1:16" ht="16.5" thickTop="1" thickBot="1" x14ac:dyDescent="0.3">
      <c r="A6" s="22" t="s">
        <v>84</v>
      </c>
      <c r="B6" s="22"/>
      <c r="C6" s="22"/>
      <c r="D6" s="11"/>
    </row>
    <row r="7" spans="1:16" ht="15.75" thickTop="1" x14ac:dyDescent="0.25"/>
    <row r="8" spans="1:16" ht="90" x14ac:dyDescent="0.25">
      <c r="A8" s="6" t="s">
        <v>0</v>
      </c>
      <c r="B8" s="6" t="s">
        <v>51</v>
      </c>
      <c r="C8" s="6" t="s">
        <v>50</v>
      </c>
      <c r="D8" s="6" t="s">
        <v>52</v>
      </c>
      <c r="E8" s="6" t="s">
        <v>53</v>
      </c>
      <c r="F8" s="6" t="s">
        <v>54</v>
      </c>
      <c r="G8" s="6" t="s">
        <v>55</v>
      </c>
      <c r="H8" s="6" t="s">
        <v>56</v>
      </c>
      <c r="I8" s="6" t="s">
        <v>57</v>
      </c>
      <c r="J8" s="8" t="s">
        <v>64</v>
      </c>
      <c r="K8" s="8" t="s">
        <v>65</v>
      </c>
      <c r="L8" s="8" t="s">
        <v>63</v>
      </c>
      <c r="M8" s="7" t="s">
        <v>61</v>
      </c>
      <c r="N8" s="8" t="s">
        <v>58</v>
      </c>
      <c r="O8" s="6" t="s">
        <v>59</v>
      </c>
      <c r="P8" s="6" t="s">
        <v>60</v>
      </c>
    </row>
    <row r="9" spans="1:16" ht="48.75" x14ac:dyDescent="0.25">
      <c r="A9" s="2" t="s">
        <v>26</v>
      </c>
      <c r="B9" s="2" t="s">
        <v>27</v>
      </c>
      <c r="C9" s="2" t="s">
        <v>25</v>
      </c>
      <c r="D9" s="2" t="s">
        <v>4</v>
      </c>
      <c r="E9" s="4">
        <v>130</v>
      </c>
      <c r="F9" s="2" t="s">
        <v>5</v>
      </c>
      <c r="G9" s="2" t="s">
        <v>16</v>
      </c>
      <c r="H9" s="2" t="s">
        <v>1</v>
      </c>
      <c r="I9" s="2" t="s">
        <v>17</v>
      </c>
      <c r="J9" s="14"/>
      <c r="K9" s="12">
        <f>D5</f>
        <v>0</v>
      </c>
      <c r="L9" s="15">
        <f>E9*K9/2000</f>
        <v>0</v>
      </c>
      <c r="M9" s="3" t="s">
        <v>29</v>
      </c>
      <c r="N9" s="3">
        <v>3.3</v>
      </c>
      <c r="O9" s="5"/>
      <c r="P9" s="5" t="s">
        <v>28</v>
      </c>
    </row>
    <row r="10" spans="1:16" ht="36.75" x14ac:dyDescent="0.25">
      <c r="A10" s="2" t="s">
        <v>2</v>
      </c>
      <c r="B10" s="2" t="s">
        <v>3</v>
      </c>
      <c r="C10" s="2" t="s">
        <v>66</v>
      </c>
      <c r="D10" s="2" t="s">
        <v>4</v>
      </c>
      <c r="E10" s="4">
        <v>1.07E-3</v>
      </c>
      <c r="F10" s="2" t="s">
        <v>5</v>
      </c>
      <c r="G10" s="2" t="s">
        <v>6</v>
      </c>
      <c r="H10" s="2" t="s">
        <v>7</v>
      </c>
      <c r="I10" s="2" t="s">
        <v>8</v>
      </c>
      <c r="J10" s="13">
        <f>D6</f>
        <v>0</v>
      </c>
      <c r="K10" s="12">
        <f>D5</f>
        <v>0</v>
      </c>
      <c r="L10" s="15">
        <f>E10*J10*K10/2000</f>
        <v>0</v>
      </c>
      <c r="M10" s="3" t="s">
        <v>10</v>
      </c>
      <c r="N10" s="3"/>
      <c r="O10" s="5"/>
      <c r="P10" s="5" t="s">
        <v>9</v>
      </c>
    </row>
    <row r="11" spans="1:16" ht="36.75" x14ac:dyDescent="0.25">
      <c r="A11" s="2" t="s">
        <v>11</v>
      </c>
      <c r="B11" s="2" t="s">
        <v>12</v>
      </c>
      <c r="C11" s="2" t="s">
        <v>67</v>
      </c>
      <c r="D11" s="2" t="s">
        <v>4</v>
      </c>
      <c r="E11" s="4">
        <v>5.3000000000000001E-5</v>
      </c>
      <c r="F11" s="2" t="s">
        <v>5</v>
      </c>
      <c r="G11" s="2" t="s">
        <v>6</v>
      </c>
      <c r="H11" s="2" t="s">
        <v>7</v>
      </c>
      <c r="I11" s="2" t="s">
        <v>8</v>
      </c>
      <c r="J11" s="13">
        <f>D6</f>
        <v>0</v>
      </c>
      <c r="K11" s="12">
        <f>D5</f>
        <v>0</v>
      </c>
      <c r="L11" s="15">
        <f t="shared" ref="L11:L22" si="0">E11*J11*K11/2000</f>
        <v>0</v>
      </c>
      <c r="M11" s="3" t="s">
        <v>10</v>
      </c>
      <c r="N11" s="3"/>
      <c r="O11" s="5"/>
      <c r="P11" s="5" t="s">
        <v>9</v>
      </c>
    </row>
    <row r="12" spans="1:16" ht="36.75" x14ac:dyDescent="0.25">
      <c r="A12" s="2" t="s">
        <v>21</v>
      </c>
      <c r="B12" s="2" t="s">
        <v>22</v>
      </c>
      <c r="C12" s="2" t="s">
        <v>68</v>
      </c>
      <c r="D12" s="2" t="s">
        <v>4</v>
      </c>
      <c r="E12" s="4">
        <v>5.3600000000000002E-4</v>
      </c>
      <c r="F12" s="2" t="s">
        <v>5</v>
      </c>
      <c r="G12" s="2" t="s">
        <v>6</v>
      </c>
      <c r="H12" s="2" t="s">
        <v>7</v>
      </c>
      <c r="I12" s="2" t="s">
        <v>8</v>
      </c>
      <c r="J12" s="13">
        <f>D6</f>
        <v>0</v>
      </c>
      <c r="K12" s="12">
        <f>D5</f>
        <v>0</v>
      </c>
      <c r="L12" s="15">
        <f t="shared" si="0"/>
        <v>0</v>
      </c>
      <c r="M12" s="3" t="s">
        <v>10</v>
      </c>
      <c r="N12" s="3"/>
      <c r="O12" s="5"/>
      <c r="P12" s="5" t="s">
        <v>9</v>
      </c>
    </row>
    <row r="13" spans="1:16" ht="36.75" x14ac:dyDescent="0.25">
      <c r="A13" s="2" t="s">
        <v>32</v>
      </c>
      <c r="B13" s="2" t="s">
        <v>33</v>
      </c>
      <c r="C13" s="2" t="s">
        <v>74</v>
      </c>
      <c r="D13" s="2" t="s">
        <v>4</v>
      </c>
      <c r="E13" s="4">
        <v>1.3799999999999999E-3</v>
      </c>
      <c r="F13" s="2" t="s">
        <v>5</v>
      </c>
      <c r="G13" s="2" t="s">
        <v>6</v>
      </c>
      <c r="H13" s="2" t="s">
        <v>7</v>
      </c>
      <c r="I13" s="2" t="s">
        <v>8</v>
      </c>
      <c r="J13" s="13">
        <f>D6</f>
        <v>0</v>
      </c>
      <c r="K13" s="12">
        <f>D5</f>
        <v>0</v>
      </c>
      <c r="L13" s="15">
        <f t="shared" si="0"/>
        <v>0</v>
      </c>
      <c r="M13" s="3" t="s">
        <v>10</v>
      </c>
      <c r="N13" s="3"/>
      <c r="O13" s="5"/>
      <c r="P13" s="5" t="s">
        <v>9</v>
      </c>
    </row>
    <row r="14" spans="1:16" ht="36.75" x14ac:dyDescent="0.25">
      <c r="A14" s="2" t="s">
        <v>37</v>
      </c>
      <c r="B14" s="2" t="s">
        <v>87</v>
      </c>
      <c r="C14" s="2" t="s">
        <v>76</v>
      </c>
      <c r="D14" s="2" t="s">
        <v>4</v>
      </c>
      <c r="E14" s="4">
        <v>5.2500000000000002E-5</v>
      </c>
      <c r="F14" s="2" t="s">
        <v>5</v>
      </c>
      <c r="G14" s="2" t="s">
        <v>6</v>
      </c>
      <c r="H14" s="2" t="s">
        <v>7</v>
      </c>
      <c r="I14" s="2" t="s">
        <v>8</v>
      </c>
      <c r="J14" s="13">
        <f>D6</f>
        <v>0</v>
      </c>
      <c r="K14" s="12">
        <f>D5</f>
        <v>0</v>
      </c>
      <c r="L14" s="15">
        <f t="shared" si="0"/>
        <v>0</v>
      </c>
      <c r="M14" s="3" t="s">
        <v>10</v>
      </c>
      <c r="N14" s="3"/>
      <c r="O14" s="5"/>
      <c r="P14" s="5" t="s">
        <v>9</v>
      </c>
    </row>
    <row r="15" spans="1:16" ht="36.75" x14ac:dyDescent="0.25">
      <c r="A15" s="2" t="s">
        <v>23</v>
      </c>
      <c r="B15" s="2" t="s">
        <v>70</v>
      </c>
      <c r="C15" s="2" t="s">
        <v>69</v>
      </c>
      <c r="D15" s="2" t="s">
        <v>4</v>
      </c>
      <c r="E15" s="4">
        <v>2.6900000000000001E-6</v>
      </c>
      <c r="F15" s="2" t="s">
        <v>5</v>
      </c>
      <c r="G15" s="2" t="s">
        <v>6</v>
      </c>
      <c r="H15" s="2" t="s">
        <v>7</v>
      </c>
      <c r="I15" s="2" t="s">
        <v>8</v>
      </c>
      <c r="J15" s="13">
        <f>D6</f>
        <v>0</v>
      </c>
      <c r="K15" s="12">
        <f>D5</f>
        <v>0</v>
      </c>
      <c r="L15" s="15">
        <f t="shared" si="0"/>
        <v>0</v>
      </c>
      <c r="M15" s="3" t="s">
        <v>10</v>
      </c>
      <c r="N15" s="3"/>
      <c r="O15" s="5"/>
      <c r="P15" s="5" t="s">
        <v>9</v>
      </c>
    </row>
    <row r="16" spans="1:16" ht="36.75" x14ac:dyDescent="0.25">
      <c r="A16" s="2" t="s">
        <v>24</v>
      </c>
      <c r="B16" s="2" t="s">
        <v>71</v>
      </c>
      <c r="C16" s="2" t="s">
        <v>69</v>
      </c>
      <c r="D16" s="2" t="s">
        <v>4</v>
      </c>
      <c r="E16" s="4">
        <v>1.03E-8</v>
      </c>
      <c r="F16" s="2" t="s">
        <v>5</v>
      </c>
      <c r="G16" s="2" t="s">
        <v>6</v>
      </c>
      <c r="H16" s="2" t="s">
        <v>7</v>
      </c>
      <c r="I16" s="2" t="s">
        <v>8</v>
      </c>
      <c r="J16" s="13">
        <f>D6</f>
        <v>0</v>
      </c>
      <c r="K16" s="12">
        <f>D5</f>
        <v>0</v>
      </c>
      <c r="L16" s="15">
        <f t="shared" si="0"/>
        <v>0</v>
      </c>
      <c r="M16" s="3" t="s">
        <v>10</v>
      </c>
      <c r="N16" s="3"/>
      <c r="O16" s="5"/>
      <c r="P16" s="5" t="s">
        <v>9</v>
      </c>
    </row>
    <row r="17" spans="1:16" ht="36.75" x14ac:dyDescent="0.25">
      <c r="A17" s="2" t="s">
        <v>30</v>
      </c>
      <c r="B17" s="2" t="s">
        <v>72</v>
      </c>
      <c r="C17" s="2" t="s">
        <v>69</v>
      </c>
      <c r="D17" s="2" t="s">
        <v>4</v>
      </c>
      <c r="E17" s="4">
        <v>4.4499999999999997E-7</v>
      </c>
      <c r="F17" s="2" t="s">
        <v>5</v>
      </c>
      <c r="G17" s="2" t="s">
        <v>6</v>
      </c>
      <c r="H17" s="2" t="s">
        <v>7</v>
      </c>
      <c r="I17" s="2" t="s">
        <v>8</v>
      </c>
      <c r="J17" s="13">
        <f>D6</f>
        <v>0</v>
      </c>
      <c r="K17" s="12">
        <f>D5</f>
        <v>0</v>
      </c>
      <c r="L17" s="15">
        <f t="shared" si="0"/>
        <v>0</v>
      </c>
      <c r="M17" s="3" t="s">
        <v>10</v>
      </c>
      <c r="N17" s="3"/>
      <c r="O17" s="5"/>
      <c r="P17" s="5" t="s">
        <v>9</v>
      </c>
    </row>
    <row r="18" spans="1:16" ht="36.75" x14ac:dyDescent="0.25">
      <c r="A18" s="2" t="s">
        <v>31</v>
      </c>
      <c r="B18" s="2" t="s">
        <v>73</v>
      </c>
      <c r="C18" s="2" t="s">
        <v>69</v>
      </c>
      <c r="D18" s="2" t="s">
        <v>4</v>
      </c>
      <c r="E18" s="4">
        <v>1.27E-5</v>
      </c>
      <c r="F18" s="2" t="s">
        <v>5</v>
      </c>
      <c r="G18" s="2" t="s">
        <v>6</v>
      </c>
      <c r="H18" s="2" t="s">
        <v>7</v>
      </c>
      <c r="I18" s="2" t="s">
        <v>8</v>
      </c>
      <c r="J18" s="13">
        <f>D6</f>
        <v>0</v>
      </c>
      <c r="K18" s="12">
        <f>D5</f>
        <v>0</v>
      </c>
      <c r="L18" s="15">
        <f t="shared" si="0"/>
        <v>0</v>
      </c>
      <c r="M18" s="3" t="s">
        <v>10</v>
      </c>
      <c r="N18" s="3"/>
      <c r="O18" s="5"/>
      <c r="P18" s="5" t="s">
        <v>9</v>
      </c>
    </row>
    <row r="19" spans="1:16" ht="24.75" x14ac:dyDescent="0.25">
      <c r="A19" s="14"/>
      <c r="B19" s="6" t="s">
        <v>90</v>
      </c>
      <c r="C19" s="6" t="s">
        <v>69</v>
      </c>
      <c r="D19" s="6" t="s">
        <v>4</v>
      </c>
      <c r="E19" s="19">
        <f>SUM(E14:E18)</f>
        <v>6.8345300000000004E-5</v>
      </c>
      <c r="F19" s="6" t="s">
        <v>5</v>
      </c>
      <c r="G19" s="6" t="s">
        <v>6</v>
      </c>
      <c r="H19" s="6" t="s">
        <v>7</v>
      </c>
      <c r="I19" s="6" t="s">
        <v>8</v>
      </c>
      <c r="J19" s="20">
        <f>D6</f>
        <v>0</v>
      </c>
      <c r="K19" s="21">
        <f>D5</f>
        <v>0</v>
      </c>
      <c r="L19" s="18">
        <f t="shared" si="0"/>
        <v>0</v>
      </c>
      <c r="M19" s="16"/>
      <c r="N19" s="16"/>
      <c r="O19" s="5" t="s">
        <v>89</v>
      </c>
      <c r="P19" s="17"/>
    </row>
    <row r="20" spans="1:16" ht="36.75" x14ac:dyDescent="0.25">
      <c r="A20" s="2" t="s">
        <v>45</v>
      </c>
      <c r="B20" s="2" t="s">
        <v>46</v>
      </c>
      <c r="C20" s="2" t="s">
        <v>81</v>
      </c>
      <c r="D20" s="2" t="s">
        <v>4</v>
      </c>
      <c r="E20" s="4">
        <v>2.63E-4</v>
      </c>
      <c r="F20" s="2" t="s">
        <v>5</v>
      </c>
      <c r="G20" s="2" t="s">
        <v>6</v>
      </c>
      <c r="H20" s="2" t="s">
        <v>7</v>
      </c>
      <c r="I20" s="2" t="s">
        <v>8</v>
      </c>
      <c r="J20" s="13">
        <f>D6</f>
        <v>0</v>
      </c>
      <c r="K20" s="12">
        <f>D5</f>
        <v>0</v>
      </c>
      <c r="L20" s="15">
        <f t="shared" si="0"/>
        <v>0</v>
      </c>
      <c r="M20" s="3" t="s">
        <v>10</v>
      </c>
      <c r="N20" s="3"/>
      <c r="O20" s="5" t="s">
        <v>47</v>
      </c>
      <c r="P20" s="5" t="s">
        <v>9</v>
      </c>
    </row>
    <row r="21" spans="1:16" ht="36.75" x14ac:dyDescent="0.25">
      <c r="A21" s="2" t="s">
        <v>34</v>
      </c>
      <c r="B21" s="2" t="s">
        <v>35</v>
      </c>
      <c r="C21" s="2" t="s">
        <v>75</v>
      </c>
      <c r="D21" s="2" t="s">
        <v>4</v>
      </c>
      <c r="E21" s="4">
        <v>3.1100000000000002E-4</v>
      </c>
      <c r="F21" s="2" t="s">
        <v>5</v>
      </c>
      <c r="G21" s="2" t="s">
        <v>6</v>
      </c>
      <c r="H21" s="2" t="s">
        <v>7</v>
      </c>
      <c r="I21" s="2" t="s">
        <v>8</v>
      </c>
      <c r="J21" s="13">
        <f>D6</f>
        <v>0</v>
      </c>
      <c r="K21" s="12">
        <f>D5</f>
        <v>0</v>
      </c>
      <c r="L21" s="15">
        <f t="shared" si="0"/>
        <v>0</v>
      </c>
      <c r="M21" s="3" t="s">
        <v>10</v>
      </c>
      <c r="N21" s="3"/>
      <c r="O21" s="5" t="s">
        <v>36</v>
      </c>
      <c r="P21" s="5" t="s">
        <v>9</v>
      </c>
    </row>
    <row r="22" spans="1:16" x14ac:dyDescent="0.25">
      <c r="A22" s="14"/>
      <c r="B22" s="6" t="s">
        <v>85</v>
      </c>
      <c r="C22" s="6" t="s">
        <v>86</v>
      </c>
      <c r="D22" s="6" t="s">
        <v>4</v>
      </c>
      <c r="E22" s="19">
        <f>SUM(E10:E21)-E19</f>
        <v>3.6813453000000005E-3</v>
      </c>
      <c r="F22" s="6" t="s">
        <v>5</v>
      </c>
      <c r="G22" s="6" t="s">
        <v>6</v>
      </c>
      <c r="H22" s="6" t="s">
        <v>7</v>
      </c>
      <c r="I22" s="6" t="s">
        <v>8</v>
      </c>
      <c r="J22" s="20">
        <f>D6</f>
        <v>0</v>
      </c>
      <c r="K22" s="21">
        <f>D5</f>
        <v>0</v>
      </c>
      <c r="L22" s="18">
        <f t="shared" si="0"/>
        <v>0</v>
      </c>
      <c r="M22" s="16"/>
      <c r="N22" s="16"/>
      <c r="O22" s="5" t="s">
        <v>88</v>
      </c>
      <c r="P22" s="17"/>
    </row>
    <row r="23" spans="1:16" ht="60" x14ac:dyDescent="0.25">
      <c r="A23" s="2" t="s">
        <v>14</v>
      </c>
      <c r="B23" s="2" t="s">
        <v>15</v>
      </c>
      <c r="C23" s="2" t="s">
        <v>13</v>
      </c>
      <c r="D23" s="2" t="s">
        <v>62</v>
      </c>
      <c r="E23" s="4">
        <v>2.9</v>
      </c>
      <c r="F23" s="2" t="s">
        <v>5</v>
      </c>
      <c r="G23" s="2" t="s">
        <v>16</v>
      </c>
      <c r="H23" s="2" t="s">
        <v>1</v>
      </c>
      <c r="I23" s="2" t="s">
        <v>17</v>
      </c>
      <c r="J23" s="14"/>
      <c r="K23" s="12">
        <f>D5</f>
        <v>0</v>
      </c>
      <c r="L23" s="15">
        <f>E23*K23/2000</f>
        <v>0</v>
      </c>
      <c r="M23" s="3" t="s">
        <v>19</v>
      </c>
      <c r="N23" s="3"/>
      <c r="O23" s="5"/>
      <c r="P23" s="5" t="s">
        <v>18</v>
      </c>
    </row>
    <row r="24" spans="1:16" ht="45" x14ac:dyDescent="0.25">
      <c r="A24" s="2" t="s">
        <v>14</v>
      </c>
      <c r="B24" s="2" t="s">
        <v>15</v>
      </c>
      <c r="C24" s="2" t="s">
        <v>13</v>
      </c>
      <c r="D24" s="2" t="s">
        <v>20</v>
      </c>
      <c r="E24" s="4">
        <v>1.4</v>
      </c>
      <c r="F24" s="2" t="s">
        <v>5</v>
      </c>
      <c r="G24" s="2" t="s">
        <v>16</v>
      </c>
      <c r="H24" s="2" t="s">
        <v>1</v>
      </c>
      <c r="I24" s="2" t="s">
        <v>17</v>
      </c>
      <c r="J24" s="14"/>
      <c r="K24" s="12">
        <f>D5</f>
        <v>0</v>
      </c>
      <c r="L24" s="15">
        <f t="shared" ref="L24:L30" si="1">E24*K24/2000</f>
        <v>0</v>
      </c>
      <c r="M24" s="3" t="s">
        <v>19</v>
      </c>
      <c r="N24" s="3"/>
      <c r="O24" s="5"/>
      <c r="P24" s="5" t="s">
        <v>18</v>
      </c>
    </row>
    <row r="25" spans="1:16" ht="48.75" x14ac:dyDescent="0.25">
      <c r="A25" s="2"/>
      <c r="B25" s="2" t="s">
        <v>91</v>
      </c>
      <c r="C25" s="2" t="s">
        <v>38</v>
      </c>
      <c r="D25" s="2" t="s">
        <v>4</v>
      </c>
      <c r="E25" s="4">
        <v>604</v>
      </c>
      <c r="F25" s="2" t="s">
        <v>5</v>
      </c>
      <c r="G25" s="2" t="s">
        <v>16</v>
      </c>
      <c r="H25" s="2" t="s">
        <v>1</v>
      </c>
      <c r="I25" s="2" t="s">
        <v>17</v>
      </c>
      <c r="J25" s="14"/>
      <c r="K25" s="12">
        <f>D5</f>
        <v>0</v>
      </c>
      <c r="L25" s="15">
        <f t="shared" si="1"/>
        <v>0</v>
      </c>
      <c r="M25" s="3" t="s">
        <v>29</v>
      </c>
      <c r="N25" s="3">
        <v>3.3</v>
      </c>
      <c r="O25" s="5"/>
      <c r="P25" s="5" t="s">
        <v>28</v>
      </c>
    </row>
    <row r="26" spans="1:16" ht="48.75" x14ac:dyDescent="0.25">
      <c r="A26" s="2"/>
      <c r="B26" s="2" t="s">
        <v>39</v>
      </c>
      <c r="C26" s="2" t="s">
        <v>77</v>
      </c>
      <c r="D26" s="2" t="s">
        <v>4</v>
      </c>
      <c r="E26" s="4">
        <v>42.5</v>
      </c>
      <c r="F26" s="2" t="s">
        <v>5</v>
      </c>
      <c r="G26" s="2" t="s">
        <v>16</v>
      </c>
      <c r="H26" s="2" t="s">
        <v>1</v>
      </c>
      <c r="I26" s="2" t="s">
        <v>17</v>
      </c>
      <c r="J26" s="14"/>
      <c r="K26" s="12">
        <f>D5</f>
        <v>0</v>
      </c>
      <c r="L26" s="15">
        <f t="shared" si="1"/>
        <v>0</v>
      </c>
      <c r="M26" s="3" t="s">
        <v>29</v>
      </c>
      <c r="N26" s="3">
        <v>3.3</v>
      </c>
      <c r="O26" s="5"/>
      <c r="P26" s="5" t="s">
        <v>28</v>
      </c>
    </row>
    <row r="27" spans="1:16" ht="48.75" x14ac:dyDescent="0.25">
      <c r="A27" s="2"/>
      <c r="B27" s="2" t="s">
        <v>40</v>
      </c>
      <c r="C27" s="2" t="s">
        <v>78</v>
      </c>
      <c r="D27" s="2" t="s">
        <v>4</v>
      </c>
      <c r="E27" s="4">
        <v>42.5</v>
      </c>
      <c r="F27" s="2" t="s">
        <v>5</v>
      </c>
      <c r="G27" s="2" t="s">
        <v>16</v>
      </c>
      <c r="H27" s="2" t="s">
        <v>1</v>
      </c>
      <c r="I27" s="2" t="s">
        <v>17</v>
      </c>
      <c r="J27" s="14"/>
      <c r="K27" s="12">
        <f>D5</f>
        <v>0</v>
      </c>
      <c r="L27" s="15">
        <f t="shared" si="1"/>
        <v>0</v>
      </c>
      <c r="M27" s="3" t="s">
        <v>29</v>
      </c>
      <c r="N27" s="3">
        <v>3.3</v>
      </c>
      <c r="O27" s="5"/>
      <c r="P27" s="5" t="s">
        <v>28</v>
      </c>
    </row>
    <row r="28" spans="1:16" ht="48.75" x14ac:dyDescent="0.25">
      <c r="A28" s="2"/>
      <c r="B28" s="2" t="s">
        <v>41</v>
      </c>
      <c r="C28" s="2" t="s">
        <v>79</v>
      </c>
      <c r="D28" s="2" t="s">
        <v>4</v>
      </c>
      <c r="E28" s="4">
        <v>42.5</v>
      </c>
      <c r="F28" s="2" t="s">
        <v>5</v>
      </c>
      <c r="G28" s="2" t="s">
        <v>16</v>
      </c>
      <c r="H28" s="2" t="s">
        <v>1</v>
      </c>
      <c r="I28" s="2" t="s">
        <v>17</v>
      </c>
      <c r="J28" s="14"/>
      <c r="K28" s="12">
        <f>D5</f>
        <v>0</v>
      </c>
      <c r="L28" s="15">
        <f t="shared" si="1"/>
        <v>0</v>
      </c>
      <c r="M28" s="3" t="s">
        <v>29</v>
      </c>
      <c r="N28" s="3">
        <v>3.3</v>
      </c>
      <c r="O28" s="5" t="s">
        <v>42</v>
      </c>
      <c r="P28" s="5" t="s">
        <v>43</v>
      </c>
    </row>
    <row r="29" spans="1:16" ht="48.75" x14ac:dyDescent="0.25">
      <c r="A29" s="2"/>
      <c r="B29" s="2" t="s">
        <v>44</v>
      </c>
      <c r="C29" s="2" t="s">
        <v>80</v>
      </c>
      <c r="D29" s="2" t="s">
        <v>4</v>
      </c>
      <c r="E29" s="4">
        <v>39.700000000000003</v>
      </c>
      <c r="F29" s="2" t="s">
        <v>5</v>
      </c>
      <c r="G29" s="2" t="s">
        <v>16</v>
      </c>
      <c r="H29" s="2" t="s">
        <v>1</v>
      </c>
      <c r="I29" s="2" t="s">
        <v>17</v>
      </c>
      <c r="J29" s="14"/>
      <c r="K29" s="12">
        <f>D5</f>
        <v>0</v>
      </c>
      <c r="L29" s="15">
        <f t="shared" si="1"/>
        <v>0</v>
      </c>
      <c r="M29" s="3" t="s">
        <v>29</v>
      </c>
      <c r="N29" s="3">
        <v>3.3</v>
      </c>
      <c r="O29" s="5"/>
      <c r="P29" s="5" t="s">
        <v>28</v>
      </c>
    </row>
    <row r="30" spans="1:16" ht="48.75" x14ac:dyDescent="0.25">
      <c r="A30" s="2"/>
      <c r="B30" s="2" t="s">
        <v>92</v>
      </c>
      <c r="C30" s="2" t="s">
        <v>93</v>
      </c>
      <c r="D30" s="2" t="s">
        <v>4</v>
      </c>
      <c r="E30" s="4">
        <v>49.3</v>
      </c>
      <c r="F30" s="2" t="s">
        <v>5</v>
      </c>
      <c r="G30" s="2" t="s">
        <v>16</v>
      </c>
      <c r="H30" s="2" t="s">
        <v>1</v>
      </c>
      <c r="I30" s="2" t="s">
        <v>17</v>
      </c>
      <c r="J30" s="14"/>
      <c r="K30" s="12">
        <f>D5</f>
        <v>0</v>
      </c>
      <c r="L30" s="15">
        <f t="shared" si="1"/>
        <v>0</v>
      </c>
      <c r="M30" s="3" t="s">
        <v>29</v>
      </c>
      <c r="N30" s="3">
        <v>3.3</v>
      </c>
      <c r="O30" s="5"/>
      <c r="P30" s="5" t="s">
        <v>28</v>
      </c>
    </row>
  </sheetData>
  <sortState ref="A9:P28">
    <sortCondition ref="C9:C28"/>
  </sortState>
  <mergeCells count="3">
    <mergeCell ref="A4:C4"/>
    <mergeCell ref="A5:C5"/>
    <mergeCell ref="A6:C6"/>
  </mergeCells>
  <pageMargins left="0.7" right="0.7" top="0.75" bottom="0.75" header="0.3" footer="0.3"/>
  <pageSetup scale="68" fitToHeight="2" orientation="landscape" r:id="rId1"/>
  <headerFoot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2016-02-24T20:57:49Z</cp:lastPrinted>
  <dcterms:created xsi:type="dcterms:W3CDTF">2016-02-24T20:58:35Z</dcterms:created>
  <dcterms:modified xsi:type="dcterms:W3CDTF">2018-02-13T21:29:25Z</dcterms:modified>
</cp:coreProperties>
</file>