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mc:AlternateContent xmlns:mc="http://schemas.openxmlformats.org/markup-compatibility/2006">
    <mc:Choice Requires="x15">
      <x15ac:absPath xmlns:x15ac="http://schemas.microsoft.com/office/spreadsheetml/2010/11/ac" url="\\publicfiles\PUBFDS\DARM\eaor\documents\calc\"/>
    </mc:Choice>
  </mc:AlternateContent>
  <bookViews>
    <workbookView xWindow="0" yWindow="0" windowWidth="19200" windowHeight="13740" xr2:uid="{00000000-000D-0000-FFFF-FFFF00000000}"/>
  </bookViews>
  <sheets>
    <sheet name="index" sheetId="1" r:id="rId1"/>
  </sheets>
  <definedNames>
    <definedName name="_xlnm.Print_Area" localSheetId="0">index!$A$1:$M$86</definedName>
    <definedName name="_xlnm.Print_Titles" localSheetId="0">index!$1:$8</definedName>
  </definedNames>
  <calcPr calcId="171027"/>
</workbook>
</file>

<file path=xl/calcChain.xml><?xml version="1.0" encoding="utf-8"?>
<calcChain xmlns="http://schemas.openxmlformats.org/spreadsheetml/2006/main">
  <c r="E13" i="1" l="1"/>
  <c r="E52" i="1" l="1"/>
  <c r="E61" i="1" s="1"/>
  <c r="K61" i="1" l="1"/>
  <c r="J61" i="1"/>
  <c r="K85" i="1"/>
  <c r="K84" i="1"/>
  <c r="K83" i="1"/>
  <c r="K86" i="1"/>
  <c r="K50" i="1"/>
  <c r="K82" i="1"/>
  <c r="K81" i="1"/>
  <c r="K80" i="1"/>
  <c r="K79" i="1"/>
  <c r="K78" i="1"/>
  <c r="K77" i="1"/>
  <c r="K76" i="1"/>
  <c r="K75" i="1"/>
  <c r="K74" i="1"/>
  <c r="K73" i="1"/>
  <c r="K72" i="1"/>
  <c r="K71" i="1"/>
  <c r="K70" i="1"/>
  <c r="K69" i="1"/>
  <c r="K68" i="1"/>
  <c r="K67" i="1"/>
  <c r="K66" i="1"/>
  <c r="K65" i="1"/>
  <c r="K64" i="1"/>
  <c r="K63" i="1"/>
  <c r="K62" i="1"/>
  <c r="K60" i="1"/>
  <c r="K59" i="1"/>
  <c r="K58" i="1"/>
  <c r="K57" i="1"/>
  <c r="K56" i="1"/>
  <c r="K55" i="1"/>
  <c r="K54" i="1"/>
  <c r="K53" i="1"/>
  <c r="K52" i="1"/>
  <c r="K49" i="1"/>
  <c r="K48" i="1"/>
  <c r="K47" i="1"/>
  <c r="K46" i="1"/>
  <c r="K45" i="1"/>
  <c r="K44" i="1"/>
  <c r="K43" i="1"/>
  <c r="K42" i="1"/>
  <c r="K41" i="1"/>
  <c r="K40" i="1"/>
  <c r="K39" i="1"/>
  <c r="K38" i="1"/>
  <c r="K37" i="1"/>
  <c r="K36" i="1"/>
  <c r="K35" i="1"/>
  <c r="K34" i="1"/>
  <c r="K51" i="1"/>
  <c r="K33" i="1"/>
  <c r="K32" i="1"/>
  <c r="K31" i="1"/>
  <c r="K30" i="1"/>
  <c r="K29" i="1"/>
  <c r="K28" i="1"/>
  <c r="K27" i="1"/>
  <c r="K26" i="1"/>
  <c r="K25" i="1"/>
  <c r="K24" i="1"/>
  <c r="K23" i="1"/>
  <c r="K22" i="1"/>
  <c r="K21" i="1"/>
  <c r="K20" i="1"/>
  <c r="K19" i="1"/>
  <c r="K18" i="1"/>
  <c r="K17" i="1"/>
  <c r="K16" i="1"/>
  <c r="K15" i="1"/>
  <c r="K14" i="1"/>
  <c r="K13" i="1"/>
  <c r="K12" i="1"/>
  <c r="J82" i="1"/>
  <c r="J81" i="1"/>
  <c r="J80" i="1"/>
  <c r="J79" i="1"/>
  <c r="J78" i="1"/>
  <c r="J77" i="1"/>
  <c r="J76" i="1"/>
  <c r="J75" i="1"/>
  <c r="J74" i="1"/>
  <c r="J73" i="1"/>
  <c r="J72" i="1"/>
  <c r="J71" i="1"/>
  <c r="J70" i="1"/>
  <c r="J69" i="1"/>
  <c r="J68" i="1"/>
  <c r="J67" i="1"/>
  <c r="J66" i="1"/>
  <c r="J65" i="1"/>
  <c r="J64" i="1"/>
  <c r="J60" i="1"/>
  <c r="J59" i="1"/>
  <c r="J58" i="1"/>
  <c r="J57" i="1"/>
  <c r="J56" i="1"/>
  <c r="J55" i="1"/>
  <c r="J54" i="1"/>
  <c r="J53" i="1"/>
  <c r="J52" i="1"/>
  <c r="J49" i="1"/>
  <c r="J48" i="1"/>
  <c r="J47" i="1"/>
  <c r="J46" i="1"/>
  <c r="J45" i="1"/>
  <c r="J44" i="1"/>
  <c r="J43" i="1"/>
  <c r="J42" i="1"/>
  <c r="J41" i="1"/>
  <c r="J40" i="1"/>
  <c r="J39" i="1"/>
  <c r="J38" i="1"/>
  <c r="J37" i="1"/>
  <c r="J36" i="1"/>
  <c r="J35" i="1"/>
  <c r="J34" i="1"/>
  <c r="J51" i="1"/>
  <c r="J33" i="1"/>
  <c r="J32" i="1"/>
  <c r="J31" i="1"/>
  <c r="J30" i="1"/>
  <c r="J29" i="1"/>
  <c r="J28" i="1"/>
  <c r="J27" i="1"/>
  <c r="J26" i="1"/>
  <c r="J25" i="1"/>
  <c r="J24" i="1"/>
  <c r="J23" i="1"/>
  <c r="J22" i="1"/>
  <c r="J21" i="1"/>
  <c r="J20" i="1"/>
  <c r="J19" i="1"/>
  <c r="J18" i="1"/>
  <c r="J17" i="1"/>
  <c r="J16" i="1"/>
  <c r="J15" i="1"/>
  <c r="J14" i="1"/>
  <c r="J13" i="1"/>
  <c r="J12" i="1"/>
  <c r="L61" i="1" l="1"/>
  <c r="L52" i="1"/>
  <c r="L13" i="1"/>
  <c r="L63" i="1" l="1"/>
  <c r="L62" i="1"/>
  <c r="K11" i="1"/>
  <c r="K10" i="1"/>
  <c r="K9" i="1"/>
  <c r="J85" i="1"/>
  <c r="J84" i="1"/>
  <c r="J83" i="1"/>
  <c r="J86" i="1"/>
  <c r="J50" i="1"/>
  <c r="J11" i="1"/>
  <c r="J10" i="1"/>
  <c r="J9" i="1"/>
  <c r="L10" i="1" l="1"/>
  <c r="L11" i="1"/>
  <c r="L15" i="1"/>
  <c r="L16" i="1"/>
  <c r="L17" i="1"/>
  <c r="L18" i="1"/>
  <c r="L19" i="1"/>
  <c r="L20" i="1"/>
  <c r="L21" i="1"/>
  <c r="L22" i="1"/>
  <c r="L23" i="1"/>
  <c r="L24" i="1"/>
  <c r="L25" i="1"/>
  <c r="L26" i="1"/>
  <c r="L27" i="1"/>
  <c r="L28" i="1"/>
  <c r="L29" i="1"/>
  <c r="L30" i="1"/>
  <c r="L31" i="1"/>
  <c r="L32" i="1"/>
  <c r="L33" i="1"/>
  <c r="L51" i="1"/>
  <c r="L53" i="1"/>
  <c r="L54" i="1"/>
  <c r="L55" i="1"/>
  <c r="L56" i="1"/>
  <c r="L57" i="1"/>
  <c r="L58" i="1"/>
  <c r="L59" i="1"/>
  <c r="L60" i="1"/>
  <c r="L64" i="1"/>
  <c r="L65" i="1"/>
  <c r="L66" i="1"/>
  <c r="L67" i="1"/>
  <c r="L68" i="1"/>
  <c r="L69" i="1"/>
  <c r="L70" i="1"/>
  <c r="L71" i="1"/>
  <c r="L34" i="1"/>
  <c r="L35" i="1"/>
  <c r="L36" i="1"/>
  <c r="L37" i="1"/>
  <c r="L38" i="1"/>
  <c r="L39" i="1"/>
  <c r="L40" i="1"/>
  <c r="L41" i="1"/>
  <c r="L42" i="1"/>
  <c r="L72" i="1"/>
  <c r="L43" i="1"/>
  <c r="L73" i="1"/>
  <c r="L74" i="1"/>
  <c r="L75" i="1"/>
  <c r="L44" i="1"/>
  <c r="L45" i="1"/>
  <c r="L46" i="1"/>
  <c r="L76" i="1"/>
  <c r="L77" i="1"/>
  <c r="L12" i="1"/>
  <c r="L47" i="1"/>
  <c r="L78" i="1"/>
  <c r="L79" i="1"/>
  <c r="L80" i="1"/>
  <c r="L81" i="1"/>
  <c r="L48" i="1"/>
  <c r="L49" i="1"/>
  <c r="L82" i="1"/>
  <c r="L50" i="1"/>
  <c r="L86" i="1"/>
  <c r="L83" i="1"/>
  <c r="L84" i="1"/>
  <c r="L85" i="1"/>
  <c r="L9" i="1"/>
  <c r="L14" i="1" l="1"/>
</calcChain>
</file>

<file path=xl/sharedStrings.xml><?xml version="1.0" encoding="utf-8"?>
<sst xmlns="http://schemas.openxmlformats.org/spreadsheetml/2006/main" count="843" uniqueCount="232">
  <si>
    <t>CAS</t>
  </si>
  <si>
    <t>Natural Gas</t>
  </si>
  <si>
    <t>VOC</t>
  </si>
  <si>
    <t>UNCONTROLLED</t>
  </si>
  <si>
    <t>Lb</t>
  </si>
  <si>
    <t>Million Btus</t>
  </si>
  <si>
    <t>Fuel</t>
  </si>
  <si>
    <t>Input</t>
  </si>
  <si>
    <t>Emission factors were calculated in units of (lb/MMBtu) based on procedures in EPA Method 19.  To convert from (lb/MMBtu) to (lb/10^6 scf), multiply by the heat content of the fuel.  If the heat content is not available, use 1020 Btu/scf.</t>
  </si>
  <si>
    <t>EPA.  2000.  Section 3.2, Natural Gas-fired Reciprocating Engines.  In: Compilation of Air Pollutant Emission Factors, Volume 1: Stationary Point and Area Sources, Fifth Edition, AP-42.  U.S. Environmental Protection Agency</t>
  </si>
  <si>
    <t>C</t>
  </si>
  <si>
    <t>83-32-9</t>
  </si>
  <si>
    <t>208-96-8</t>
  </si>
  <si>
    <t>75-07-0</t>
  </si>
  <si>
    <t>Acetaldehyde</t>
  </si>
  <si>
    <t>A</t>
  </si>
  <si>
    <t>107-02-8</t>
  </si>
  <si>
    <t>Acrolein</t>
  </si>
  <si>
    <t>NH3</t>
  </si>
  <si>
    <t>7664-41-7</t>
  </si>
  <si>
    <t>Ammonia</t>
  </si>
  <si>
    <t>Million Cubic Feet</t>
  </si>
  <si>
    <t>Burned</t>
  </si>
  <si>
    <t>Development and Selection of Ammonia Emission Factors - Final Report. R. Battye, W. Battye, C. Overcash, and S. Fudge; EC/R Incorporated; Durham, NC.  Report prepared for USEPA Office of Research and Development; August, 1994.</t>
  </si>
  <si>
    <t>SCR (SELECTIVE CATALYTIC REDUCTION)</t>
  </si>
  <si>
    <t>120-12-7</t>
  </si>
  <si>
    <t>71-43-2</t>
  </si>
  <si>
    <t>Benzene</t>
  </si>
  <si>
    <t>56-55-3</t>
  </si>
  <si>
    <t>50-32-8</t>
  </si>
  <si>
    <t>D</t>
  </si>
  <si>
    <t>205-99-2</t>
  </si>
  <si>
    <t>192-97-2</t>
  </si>
  <si>
    <t>191-24-2</t>
  </si>
  <si>
    <t>207-08-9</t>
  </si>
  <si>
    <t>Benzo (k) fluoranthene</t>
  </si>
  <si>
    <t>92-52-4</t>
  </si>
  <si>
    <t>Biphenyl</t>
  </si>
  <si>
    <t>106-99-0</t>
  </si>
  <si>
    <t>1,3-Butadiene</t>
  </si>
  <si>
    <t>106-97-8</t>
  </si>
  <si>
    <t>n-Butane</t>
  </si>
  <si>
    <t>CO2</t>
  </si>
  <si>
    <t>124-38-9</t>
  </si>
  <si>
    <t>Carbon dioxide</t>
  </si>
  <si>
    <t>Based on 99.5% of fuel carbon converted to CO2.  Emission factors were calculated in units of (lb/MMBtu) based on procedures in EPA Method 19.  To convert from (lb/MMBtu) to (lb/10^6 scf), multiply by the heat content of the fuel.  If the heat content is not available, use 1020 Btu/scf.</t>
  </si>
  <si>
    <t>CO</t>
  </si>
  <si>
    <t>630-08-0</t>
  </si>
  <si>
    <t>Carbon monoxide</t>
  </si>
  <si>
    <t>56-23-5</t>
  </si>
  <si>
    <t>Carbon tetrachloride</t>
  </si>
  <si>
    <t>108-90-7</t>
  </si>
  <si>
    <t>Chlorobenzene</t>
  </si>
  <si>
    <t>67-66-3</t>
  </si>
  <si>
    <t>Chloroform</t>
  </si>
  <si>
    <t>218-01-9</t>
  </si>
  <si>
    <t>110-82-7</t>
  </si>
  <si>
    <t>Cyclohexane</t>
  </si>
  <si>
    <t>287-92-3</t>
  </si>
  <si>
    <t>Cyclopentane</t>
  </si>
  <si>
    <t>75-34-3</t>
  </si>
  <si>
    <t>1,1-Dichloroethane</t>
  </si>
  <si>
    <t>75-09-2</t>
  </si>
  <si>
    <t>Dichloromethane</t>
  </si>
  <si>
    <t>542-75-6</t>
  </si>
  <si>
    <t>1,3-Dichloropropene</t>
  </si>
  <si>
    <t>74-84-0</t>
  </si>
  <si>
    <t>Ethane</t>
  </si>
  <si>
    <t>100-41-4</t>
  </si>
  <si>
    <t>Ethylbenzene</t>
  </si>
  <si>
    <t>B</t>
  </si>
  <si>
    <t>106-93-4</t>
  </si>
  <si>
    <t>Ethylene dibromide</t>
  </si>
  <si>
    <t>107-06-2</t>
  </si>
  <si>
    <t>Ethylene dichloride</t>
  </si>
  <si>
    <t>206-44-0</t>
  </si>
  <si>
    <t>86-73-7</t>
  </si>
  <si>
    <t>50-00-0</t>
  </si>
  <si>
    <t>Formaldehyde</t>
  </si>
  <si>
    <t>193-39-5</t>
  </si>
  <si>
    <t>75-28-5</t>
  </si>
  <si>
    <t>Isobutane</t>
  </si>
  <si>
    <t>78-84-2</t>
  </si>
  <si>
    <t>Isobutyraldehyde</t>
  </si>
  <si>
    <t>1330-20-7</t>
  </si>
  <si>
    <t>Isomers of xylene</t>
  </si>
  <si>
    <t>74-82-8</t>
  </si>
  <si>
    <t>Methane</t>
  </si>
  <si>
    <t>Emission factor for methane is determined by subtracting the VOC and ethane emission factors from the TOC emission factor.  Measured emission factor for methane compares well with the calculated emission factor, 1.48 lb/MMBtu vs. 1.45 lb/MMBtu respectively.  Emission factors were calculated in units of (lb/MMBtu) based on procedures in EPA Method 19.  To convert from (lb/MMBtu) to (lb/10^6 scf), multiply by the heat content of the fuel.  If the heat content is not available, use 1020 Btu/scf.</t>
  </si>
  <si>
    <t>67-56-1</t>
  </si>
  <si>
    <t>Methyl alcohol</t>
  </si>
  <si>
    <t>91-57-6</t>
  </si>
  <si>
    <t>2-Methyl Naphthalene</t>
  </si>
  <si>
    <t>108-87-2</t>
  </si>
  <si>
    <t>Methylcyclohexane</t>
  </si>
  <si>
    <t>110-54-3</t>
  </si>
  <si>
    <t>N-Hexane</t>
  </si>
  <si>
    <t>111-84-2</t>
  </si>
  <si>
    <t>N-Nonane</t>
  </si>
  <si>
    <t>111-65-9</t>
  </si>
  <si>
    <t>N-Octane</t>
  </si>
  <si>
    <t>109-66-0</t>
  </si>
  <si>
    <t>N-Pentane</t>
  </si>
  <si>
    <t>91-20-3</t>
  </si>
  <si>
    <t>NOX</t>
  </si>
  <si>
    <t>Nitrogen oxides (NOx)</t>
  </si>
  <si>
    <t>198-55-0</t>
  </si>
  <si>
    <t>85-01-8</t>
  </si>
  <si>
    <t>108-95-2</t>
  </si>
  <si>
    <t>Phenol</t>
  </si>
  <si>
    <t>PM, condensable</t>
  </si>
  <si>
    <t>No data were available for condensable PM emissions.  The presented emission factor reflects emissions from 4SLB engines.  Emission factors were calculated in units of (lb/MMBtu) based on procedures in EPA Method 19.  To convert from (lb/MMBtu) to (lb/10^6 scf), multiply by the heat content of the fuel.  If the heat content is not available, use 1020 Btu/scf.</t>
  </si>
  <si>
    <t>E</t>
  </si>
  <si>
    <t>PM10, filterable</t>
  </si>
  <si>
    <t>Considered &lt;= 1 um in aerodynamic diameter.  Therefore, for filterable PM emissions, PM10(filterable)=PM2.5(filtertable).  Emission factors were calculated in units of (lb/MMBtu) based on procedures in EPA Method 19.  To convert from (lb/MMBtu) to (lb/10^6 scf), multiply by the heat content of the fuel.  If the heat content is not available, use 1020 Btu/scf.</t>
  </si>
  <si>
    <t>PM10-PRI</t>
  </si>
  <si>
    <t>PM10, primary</t>
  </si>
  <si>
    <t>Sum of PM10-FIL and PM-CON emission factors</t>
  </si>
  <si>
    <t>This emission factor was derived from other particulate matter emission factors.  See Notes.</t>
  </si>
  <si>
    <t>PM2.5, filterable</t>
  </si>
  <si>
    <t>PM2.5, primary</t>
  </si>
  <si>
    <t>Sum of PM25-FIL and PM-CON emission factors</t>
  </si>
  <si>
    <t>Polycyclic aromatic hydrocarbons (PAH)</t>
  </si>
  <si>
    <t>74-98-6</t>
  </si>
  <si>
    <t>Propane</t>
  </si>
  <si>
    <t>78-87-5</t>
  </si>
  <si>
    <t>Propylene dichloride</t>
  </si>
  <si>
    <t>129-00-0</t>
  </si>
  <si>
    <t>100-42-5</t>
  </si>
  <si>
    <t>Styrene</t>
  </si>
  <si>
    <t>SO2</t>
  </si>
  <si>
    <t>Sulfur dioxide</t>
  </si>
  <si>
    <t>Based on 100% conversion of fuel sulfur to SO2.  Assumes sulfur content in natural gas of 2,000 gr/10^6 scf.  Emission factors were calculated in units of (lb/MMBtu) based on procedures in EPA Method 19.  To convert from (lb/MMBtu) to (lb/10^6 scf), multiply by the heat content of the fuel.  If the heat content is not available, use 1020 Btu/scf.</t>
  </si>
  <si>
    <t>79-34-5</t>
  </si>
  <si>
    <t>1,1,2,2-Tetrachloroethane</t>
  </si>
  <si>
    <t>108-88-3</t>
  </si>
  <si>
    <t>Toluene</t>
  </si>
  <si>
    <t>79-00-5</t>
  </si>
  <si>
    <t>1,1,2-Trichloroethane</t>
  </si>
  <si>
    <t>526-73-8</t>
  </si>
  <si>
    <t>1,2,3-Trimethylbenzene</t>
  </si>
  <si>
    <t>95-63-6</t>
  </si>
  <si>
    <t>1,2,4-Trimethylbenzene</t>
  </si>
  <si>
    <t>108-67-8</t>
  </si>
  <si>
    <t>1,3,5-Trimethylbenzene</t>
  </si>
  <si>
    <t>540-84-1</t>
  </si>
  <si>
    <t>2,2,4-Trimethylpentane</t>
  </si>
  <si>
    <t>75-01-4</t>
  </si>
  <si>
    <t>Vinyl chloride</t>
  </si>
  <si>
    <t xml:space="preserve">SCC 20200252 Internal Combustion Engines - Industrial - Natural Gas - 2-cycle Lean Burn </t>
  </si>
  <si>
    <t>CPM</t>
  </si>
  <si>
    <t>PM10</t>
  </si>
  <si>
    <t>PM2.5</t>
  </si>
  <si>
    <t>PM2.5-PRI</t>
  </si>
  <si>
    <t>H151</t>
  </si>
  <si>
    <t>H001</t>
  </si>
  <si>
    <t>H006</t>
  </si>
  <si>
    <t>H017</t>
  </si>
  <si>
    <t>H022</t>
  </si>
  <si>
    <t>H026</t>
  </si>
  <si>
    <t>H033</t>
  </si>
  <si>
    <t>H041</t>
  </si>
  <si>
    <t>H043</t>
  </si>
  <si>
    <t>H094</t>
  </si>
  <si>
    <t>H128</t>
  </si>
  <si>
    <t>H064</t>
  </si>
  <si>
    <t>H085</t>
  </si>
  <si>
    <t>H088</t>
  </si>
  <si>
    <t>H089</t>
  </si>
  <si>
    <t>H095</t>
  </si>
  <si>
    <t>H186</t>
  </si>
  <si>
    <t>H144</t>
  </si>
  <si>
    <t>H115</t>
  </si>
  <si>
    <t>H104</t>
  </si>
  <si>
    <t>H132</t>
  </si>
  <si>
    <t>H156</t>
  </si>
  <si>
    <t>H163</t>
  </si>
  <si>
    <t>H166</t>
  </si>
  <si>
    <t>H169</t>
  </si>
  <si>
    <t>H175</t>
  </si>
  <si>
    <t>H181</t>
  </si>
  <si>
    <t>H184</t>
  </si>
  <si>
    <t>Total HAPS</t>
  </si>
  <si>
    <t>HAPS</t>
  </si>
  <si>
    <t>Annual Air Emissions Calculations based on 2-Jun-2015 WebFIRE Emission Factors for</t>
  </si>
  <si>
    <t>EU No.:</t>
  </si>
  <si>
    <r>
      <t>Annual Fuel Usage Rate (mmFt</t>
    </r>
    <r>
      <rPr>
        <b/>
        <vertAlign val="superscript"/>
        <sz val="11"/>
        <color theme="1"/>
        <rFont val="Calibri"/>
        <family val="2"/>
        <scheme val="minor"/>
      </rPr>
      <t>3</t>
    </r>
    <r>
      <rPr>
        <b/>
        <sz val="11"/>
        <color theme="1"/>
        <rFont val="Calibri"/>
        <family val="2"/>
        <scheme val="minor"/>
      </rPr>
      <t xml:space="preserve"> Natural Gas) for Report Year:</t>
    </r>
  </si>
  <si>
    <r>
      <t>Average Heat Content of Nat. Gas (mmBtu/mmFt</t>
    </r>
    <r>
      <rPr>
        <b/>
        <vertAlign val="superscript"/>
        <sz val="11"/>
        <color theme="1"/>
        <rFont val="Calibri"/>
        <family val="2"/>
        <scheme val="minor"/>
      </rPr>
      <t>3</t>
    </r>
    <r>
      <rPr>
        <b/>
        <sz val="11"/>
        <color theme="1"/>
        <rFont val="Calibri"/>
        <family val="2"/>
        <scheme val="minor"/>
      </rPr>
      <t>) for Report Year:</t>
    </r>
  </si>
  <si>
    <t>Pollutant</t>
  </si>
  <si>
    <t>Pollutant ID Code</t>
  </si>
  <si>
    <t xml:space="preserve">Control Device </t>
  </si>
  <si>
    <t>Emission Factor</t>
  </si>
  <si>
    <t>Unit</t>
  </si>
  <si>
    <t>Measure</t>
  </si>
  <si>
    <t xml:space="preserve">Material </t>
  </si>
  <si>
    <t>Action</t>
  </si>
  <si>
    <t>Annual mmFt3 Nat. Gas Burned</t>
  </si>
  <si>
    <r>
      <t>Annual Avg. Nat. Gas Heat Content (mmBtu/ mmFt</t>
    </r>
    <r>
      <rPr>
        <b/>
        <vertAlign val="superscript"/>
        <sz val="11"/>
        <color theme="1"/>
        <rFont val="Calibri"/>
        <family val="2"/>
        <scheme val="minor"/>
      </rPr>
      <t>3</t>
    </r>
    <r>
      <rPr>
        <b/>
        <sz val="11"/>
        <color theme="1"/>
        <rFont val="Calibri"/>
        <family val="2"/>
        <scheme val="minor"/>
      </rPr>
      <t>)</t>
    </r>
  </si>
  <si>
    <t>Annual Emissions (Tons/Year)</t>
  </si>
  <si>
    <t>Factor Quality</t>
  </si>
  <si>
    <t>AP-42 Section</t>
  </si>
  <si>
    <t>Notes</t>
  </si>
  <si>
    <t>Reference Description</t>
  </si>
  <si>
    <t>UNCONTROLLED (90% - 105% load)</t>
  </si>
  <si>
    <t>UNCONTROLLED (&lt;90% load)</t>
  </si>
  <si>
    <t>Sum of individual HAPs.</t>
  </si>
  <si>
    <t>SNCR (SELECTIVE NONCATALYTIC REDUCTION FOR NOX)</t>
  </si>
  <si>
    <t>CO2E</t>
  </si>
  <si>
    <t>Perylene (PAH)</t>
  </si>
  <si>
    <t>Phenanthrene (PAH)</t>
  </si>
  <si>
    <t>Pyrene (PAH)</t>
  </si>
  <si>
    <t>Fluoranthene (PAH)</t>
  </si>
  <si>
    <t>Fluorene (PAH)</t>
  </si>
  <si>
    <t>Indeno(1,2,3-cd)pyrene (PAH)</t>
  </si>
  <si>
    <t>Acenaphthene (PAH)</t>
  </si>
  <si>
    <t>Acenaphthylene (PAH)</t>
  </si>
  <si>
    <t>Anthracene (PAH)</t>
  </si>
  <si>
    <t>Benzo (a) anthracene (PAH)</t>
  </si>
  <si>
    <t>Benzo (a) pyrene (PAH)</t>
  </si>
  <si>
    <t>Benzo (b) fluoranthene (PAH)</t>
  </si>
  <si>
    <t>Benzo (e) pyrene (PAH)</t>
  </si>
  <si>
    <t>Benzo (g,h,i) perylene (PAH)</t>
  </si>
  <si>
    <t>Chrysene (PAH)</t>
  </si>
  <si>
    <t>Polycyclic Organic Matter</t>
  </si>
  <si>
    <t>Equivalent Carbon Dioxide</t>
  </si>
  <si>
    <t>Global Warming Potential of methane is 28-36. CO2E factor of 32 used.</t>
  </si>
  <si>
    <t>PAH are a subset of POM.</t>
  </si>
  <si>
    <t>Naphthalene (PAH)</t>
  </si>
  <si>
    <t>CH4</t>
  </si>
  <si>
    <t xml:space="preserve">Volatile organic compounds </t>
  </si>
  <si>
    <t xml:space="preserve">Total organic compounds </t>
  </si>
  <si>
    <t>TOC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</si>
</sst>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1"/>
      <name val="Calibri"/>
      <family val="2"/>
      <scheme val="minor"/>
    </font>
    <font>
      <sz val="9"/>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0.499984740745262"/>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right style="double">
        <color auto="1"/>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3">
    <xf numFmtId="0" fontId="0" fillId="0" borderId="0" xfId="0"/>
    <xf numFmtId="0" fontId="16" fillId="0" borderId="0" xfId="0" applyFont="1"/>
    <xf numFmtId="0" fontId="16" fillId="0" borderId="10" xfId="0" applyFont="1" applyBorder="1" applyAlignment="1">
      <alignment horizontal="center" wrapText="1"/>
    </xf>
    <xf numFmtId="0" fontId="16" fillId="0" borderId="10" xfId="0" applyFont="1" applyBorder="1" applyAlignment="1">
      <alignment wrapText="1"/>
    </xf>
    <xf numFmtId="0" fontId="0" fillId="0" borderId="10" xfId="0" applyBorder="1"/>
    <xf numFmtId="11" fontId="0" fillId="0" borderId="10" xfId="0" applyNumberFormat="1" applyBorder="1"/>
    <xf numFmtId="14" fontId="0" fillId="0" borderId="10" xfId="0" applyNumberFormat="1" applyBorder="1"/>
    <xf numFmtId="164" fontId="0" fillId="0" borderId="10" xfId="0" applyNumberFormat="1" applyBorder="1"/>
    <xf numFmtId="0" fontId="16" fillId="33" borderId="11" xfId="0" applyFont="1" applyFill="1" applyBorder="1" applyAlignment="1">
      <alignment horizontal="left"/>
    </xf>
    <xf numFmtId="0" fontId="16" fillId="34" borderId="11" xfId="0" applyFont="1" applyFill="1" applyBorder="1" applyAlignment="1">
      <alignment horizontal="left"/>
    </xf>
    <xf numFmtId="49" fontId="16" fillId="0" borderId="11" xfId="0" applyNumberFormat="1" applyFont="1" applyBorder="1" applyAlignment="1">
      <alignment horizontal="left"/>
    </xf>
    <xf numFmtId="0" fontId="16" fillId="0" borderId="10" xfId="0" applyFont="1" applyBorder="1" applyAlignment="1">
      <alignment horizontal="center" textRotation="90" wrapText="1"/>
    </xf>
    <xf numFmtId="0" fontId="0" fillId="0" borderId="10" xfId="0" applyBorder="1" applyAlignment="1">
      <alignment horizontal="center"/>
    </xf>
    <xf numFmtId="0" fontId="19" fillId="0" borderId="10" xfId="0" applyFont="1" applyBorder="1" applyAlignment="1">
      <alignment wrapText="1"/>
    </xf>
    <xf numFmtId="0" fontId="0" fillId="35" borderId="10" xfId="0" applyFill="1" applyBorder="1"/>
    <xf numFmtId="0" fontId="16" fillId="0" borderId="10" xfId="0" applyFont="1" applyBorder="1"/>
    <xf numFmtId="164" fontId="16" fillId="0" borderId="10" xfId="0" applyNumberFormat="1" applyFont="1" applyBorder="1"/>
    <xf numFmtId="0" fontId="0" fillId="35" borderId="10" xfId="0" applyFill="1" applyBorder="1" applyAlignment="1">
      <alignment horizontal="center"/>
    </xf>
    <xf numFmtId="0" fontId="19" fillId="35" borderId="10" xfId="0" applyFont="1" applyFill="1" applyBorder="1" applyAlignment="1">
      <alignment wrapText="1"/>
    </xf>
    <xf numFmtId="0" fontId="0" fillId="34" borderId="10" xfId="0" applyFill="1" applyBorder="1"/>
    <xf numFmtId="0" fontId="0" fillId="33" borderId="10" xfId="0" applyFill="1" applyBorder="1"/>
    <xf numFmtId="0" fontId="0" fillId="0" borderId="10" xfId="0" applyBorder="1" applyAlignment="1">
      <alignment wrapText="1"/>
    </xf>
    <xf numFmtId="0" fontId="0" fillId="0" borderId="10" xfId="0" applyFont="1" applyBorder="1"/>
    <xf numFmtId="0" fontId="0" fillId="0" borderId="0" xfId="0" applyBorder="1"/>
    <xf numFmtId="0" fontId="16" fillId="0" borderId="10" xfId="0" applyFont="1" applyFill="1" applyBorder="1"/>
    <xf numFmtId="0" fontId="16" fillId="0" borderId="10" xfId="0" applyFont="1" applyFill="1" applyBorder="1" applyAlignment="1">
      <alignment wrapText="1"/>
    </xf>
    <xf numFmtId="11" fontId="16" fillId="0" borderId="10" xfId="0" applyNumberFormat="1" applyFont="1" applyFill="1" applyBorder="1"/>
    <xf numFmtId="0" fontId="16" fillId="34" borderId="10" xfId="0" applyFont="1" applyFill="1" applyBorder="1"/>
    <xf numFmtId="0" fontId="16" fillId="33" borderId="10" xfId="0" applyFont="1" applyFill="1" applyBorder="1"/>
    <xf numFmtId="11" fontId="16" fillId="0" borderId="10" xfId="0" applyNumberFormat="1" applyFont="1" applyBorder="1"/>
    <xf numFmtId="164" fontId="0" fillId="0" borderId="10" xfId="0" applyNumberFormat="1" applyFont="1" applyBorder="1"/>
    <xf numFmtId="0" fontId="16" fillId="0" borderId="0" xfId="0" applyFont="1" applyAlignment="1">
      <alignment horizontal="right"/>
    </xf>
    <xf numFmtId="0" fontId="16" fillId="0" borderId="12" xfId="0" applyFont="1" applyBorder="1" applyAlignment="1">
      <alignment horizontal="righ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6"/>
  <sheetViews>
    <sheetView tabSelected="1" workbookViewId="0">
      <pane xSplit="4" ySplit="8" topLeftCell="E9" activePane="bottomRight" state="frozen"/>
      <selection pane="topRight" activeCell="E1" sqref="E1"/>
      <selection pane="bottomLeft" activeCell="A9" sqref="A9"/>
      <selection pane="bottomRight"/>
    </sheetView>
  </sheetViews>
  <sheetFormatPr defaultRowHeight="15" x14ac:dyDescent="0.25"/>
  <cols>
    <col min="1" max="1" width="14.5703125" customWidth="1"/>
    <col min="2" max="2" width="36.5703125" customWidth="1"/>
    <col min="3" max="3" width="10.28515625" customWidth="1"/>
    <col min="4" max="4" width="18.28515625" customWidth="1"/>
    <col min="6" max="6" width="6.140625" customWidth="1"/>
    <col min="7" max="7" width="14.85546875" customWidth="1"/>
    <col min="8" max="8" width="12" customWidth="1"/>
    <col min="10" max="10" width="11.5703125" customWidth="1"/>
    <col min="11" max="11" width="14.28515625" customWidth="1"/>
    <col min="12" max="12" width="16.140625" customWidth="1"/>
    <col min="13" max="13" width="3.7109375" customWidth="1"/>
    <col min="15" max="15" width="50.140625" customWidth="1"/>
    <col min="16" max="16" width="77" customWidth="1"/>
  </cols>
  <sheetData>
    <row r="1" spans="1:16" x14ac:dyDescent="0.25">
      <c r="A1" s="1" t="s">
        <v>184</v>
      </c>
      <c r="B1" s="1"/>
      <c r="C1" s="1"/>
      <c r="D1" s="1"/>
      <c r="E1" s="1"/>
      <c r="F1" s="1"/>
      <c r="G1" s="1"/>
      <c r="H1" s="1"/>
      <c r="I1" s="1"/>
      <c r="J1" s="1"/>
      <c r="K1" s="1"/>
      <c r="L1" s="1"/>
      <c r="M1" s="1"/>
      <c r="N1" s="1"/>
      <c r="O1" s="1"/>
      <c r="P1" s="1"/>
    </row>
    <row r="2" spans="1:16" x14ac:dyDescent="0.25">
      <c r="A2" s="1" t="s">
        <v>149</v>
      </c>
      <c r="B2" s="1"/>
      <c r="C2" s="1"/>
      <c r="D2" s="1"/>
      <c r="E2" s="1"/>
      <c r="F2" s="1"/>
      <c r="G2" s="1"/>
      <c r="H2" s="1"/>
      <c r="I2" s="1"/>
      <c r="J2" s="1"/>
      <c r="K2" s="1"/>
      <c r="L2" s="1"/>
      <c r="M2" s="1"/>
      <c r="N2" s="1"/>
      <c r="O2" s="1"/>
      <c r="P2" s="1"/>
    </row>
    <row r="3" spans="1:16" ht="15.75" thickBot="1" x14ac:dyDescent="0.3">
      <c r="A3" s="1"/>
      <c r="B3" s="1"/>
      <c r="C3" s="1"/>
      <c r="D3" s="1"/>
      <c r="E3" s="1"/>
      <c r="F3" s="1"/>
      <c r="G3" s="1"/>
      <c r="H3" s="1"/>
      <c r="I3" s="1"/>
      <c r="J3" s="1"/>
      <c r="K3" s="1"/>
      <c r="L3" s="1"/>
      <c r="M3" s="1"/>
      <c r="N3" s="1"/>
      <c r="O3" s="1"/>
      <c r="P3" s="1"/>
    </row>
    <row r="4" spans="1:16" ht="16.5" thickTop="1" thickBot="1" x14ac:dyDescent="0.3">
      <c r="A4" s="31" t="s">
        <v>185</v>
      </c>
      <c r="B4" s="31"/>
      <c r="C4" s="32"/>
      <c r="D4" s="10"/>
      <c r="E4" s="1"/>
      <c r="F4" s="1"/>
      <c r="G4" s="1"/>
      <c r="H4" s="1"/>
      <c r="I4" s="1"/>
      <c r="J4" s="1"/>
      <c r="K4" s="1"/>
      <c r="L4" s="1"/>
      <c r="M4" s="1"/>
      <c r="N4" s="1"/>
      <c r="O4" s="1"/>
      <c r="P4" s="1"/>
    </row>
    <row r="5" spans="1:16" ht="18.75" thickTop="1" thickBot="1" x14ac:dyDescent="0.3">
      <c r="A5" s="31" t="s">
        <v>186</v>
      </c>
      <c r="B5" s="31"/>
      <c r="C5" s="32"/>
      <c r="D5" s="8"/>
      <c r="E5" s="1"/>
      <c r="F5" s="1"/>
      <c r="G5" s="1"/>
      <c r="H5" s="1"/>
      <c r="I5" s="1"/>
      <c r="J5" s="1"/>
      <c r="K5" s="1"/>
      <c r="L5" s="1"/>
      <c r="M5" s="1"/>
      <c r="N5" s="1"/>
      <c r="O5" s="1"/>
      <c r="P5" s="1"/>
    </row>
    <row r="6" spans="1:16" ht="18.75" thickTop="1" thickBot="1" x14ac:dyDescent="0.3">
      <c r="A6" s="31" t="s">
        <v>187</v>
      </c>
      <c r="B6" s="31"/>
      <c r="C6" s="32"/>
      <c r="D6" s="9"/>
      <c r="E6" s="1"/>
      <c r="F6" s="1"/>
      <c r="G6" s="1"/>
      <c r="H6" s="1"/>
      <c r="I6" s="1"/>
      <c r="J6" s="1"/>
      <c r="K6" s="1"/>
      <c r="L6" s="1"/>
      <c r="M6" s="1"/>
      <c r="N6" s="1"/>
      <c r="O6" s="1"/>
      <c r="P6" s="1"/>
    </row>
    <row r="7" spans="1:16" ht="15.75" thickTop="1" x14ac:dyDescent="0.25">
      <c r="A7" s="1"/>
      <c r="B7" s="1"/>
      <c r="C7" s="1"/>
      <c r="D7" s="1"/>
      <c r="E7" s="1"/>
      <c r="F7" s="1"/>
      <c r="G7" s="1"/>
      <c r="H7" s="1"/>
      <c r="I7" s="1"/>
      <c r="J7" s="1"/>
      <c r="K7" s="1"/>
      <c r="L7" s="1"/>
      <c r="M7" s="1"/>
      <c r="N7" s="1"/>
      <c r="O7" s="1"/>
      <c r="P7" s="1"/>
    </row>
    <row r="8" spans="1:16" ht="92.25" x14ac:dyDescent="0.25">
      <c r="A8" s="3" t="s">
        <v>0</v>
      </c>
      <c r="B8" s="3" t="s">
        <v>188</v>
      </c>
      <c r="C8" s="3" t="s">
        <v>189</v>
      </c>
      <c r="D8" s="3" t="s">
        <v>190</v>
      </c>
      <c r="E8" s="3" t="s">
        <v>191</v>
      </c>
      <c r="F8" s="3" t="s">
        <v>192</v>
      </c>
      <c r="G8" s="3" t="s">
        <v>193</v>
      </c>
      <c r="H8" s="3" t="s">
        <v>194</v>
      </c>
      <c r="I8" s="3" t="s">
        <v>195</v>
      </c>
      <c r="J8" s="2" t="s">
        <v>197</v>
      </c>
      <c r="K8" s="2" t="s">
        <v>196</v>
      </c>
      <c r="L8" s="2" t="s">
        <v>198</v>
      </c>
      <c r="M8" s="11" t="s">
        <v>199</v>
      </c>
      <c r="N8" s="2" t="s">
        <v>200</v>
      </c>
      <c r="O8" s="3" t="s">
        <v>201</v>
      </c>
      <c r="P8" s="3" t="s">
        <v>202</v>
      </c>
    </row>
    <row r="9" spans="1:16" ht="60.75" x14ac:dyDescent="0.25">
      <c r="A9" s="4" t="s">
        <v>47</v>
      </c>
      <c r="B9" s="4" t="s">
        <v>48</v>
      </c>
      <c r="C9" s="4" t="s">
        <v>46</v>
      </c>
      <c r="D9" s="21" t="s">
        <v>203</v>
      </c>
      <c r="E9" s="5">
        <v>0.38600000000000001</v>
      </c>
      <c r="F9" s="4" t="s">
        <v>4</v>
      </c>
      <c r="G9" s="4" t="s">
        <v>5</v>
      </c>
      <c r="H9" s="4" t="s">
        <v>6</v>
      </c>
      <c r="I9" s="4" t="s">
        <v>7</v>
      </c>
      <c r="J9" s="19">
        <f>D6</f>
        <v>0</v>
      </c>
      <c r="K9" s="20">
        <f>D5</f>
        <v>0</v>
      </c>
      <c r="L9" s="7">
        <f>E9*J9*K9/2000</f>
        <v>0</v>
      </c>
      <c r="M9" s="12" t="s">
        <v>15</v>
      </c>
      <c r="N9" s="12">
        <v>3.2</v>
      </c>
      <c r="O9" s="13" t="s">
        <v>8</v>
      </c>
      <c r="P9" s="13" t="s">
        <v>9</v>
      </c>
    </row>
    <row r="10" spans="1:16" ht="60.75" x14ac:dyDescent="0.25">
      <c r="A10" s="4" t="s">
        <v>47</v>
      </c>
      <c r="B10" s="4" t="s">
        <v>48</v>
      </c>
      <c r="C10" s="4" t="s">
        <v>46</v>
      </c>
      <c r="D10" s="21" t="s">
        <v>204</v>
      </c>
      <c r="E10" s="5">
        <v>0.35299999999999998</v>
      </c>
      <c r="F10" s="4" t="s">
        <v>4</v>
      </c>
      <c r="G10" s="4" t="s">
        <v>5</v>
      </c>
      <c r="H10" s="4" t="s">
        <v>6</v>
      </c>
      <c r="I10" s="4" t="s">
        <v>7</v>
      </c>
      <c r="J10" s="19">
        <f>D6</f>
        <v>0</v>
      </c>
      <c r="K10" s="20">
        <f>D5</f>
        <v>0</v>
      </c>
      <c r="L10" s="7">
        <f>E10*J10*K10/2000</f>
        <v>0</v>
      </c>
      <c r="M10" s="12" t="s">
        <v>15</v>
      </c>
      <c r="N10" s="12">
        <v>3.2</v>
      </c>
      <c r="O10" s="13" t="s">
        <v>8</v>
      </c>
      <c r="P10" s="13" t="s">
        <v>9</v>
      </c>
    </row>
    <row r="11" spans="1:16" ht="60.75" x14ac:dyDescent="0.25">
      <c r="A11" s="4" t="s">
        <v>43</v>
      </c>
      <c r="B11" s="4" t="s">
        <v>44</v>
      </c>
      <c r="C11" s="4" t="s">
        <v>42</v>
      </c>
      <c r="D11" s="21" t="s">
        <v>3</v>
      </c>
      <c r="E11" s="5">
        <v>110</v>
      </c>
      <c r="F11" s="4" t="s">
        <v>4</v>
      </c>
      <c r="G11" s="4" t="s">
        <v>5</v>
      </c>
      <c r="H11" s="4" t="s">
        <v>6</v>
      </c>
      <c r="I11" s="4" t="s">
        <v>7</v>
      </c>
      <c r="J11" s="19">
        <f>D6</f>
        <v>0</v>
      </c>
      <c r="K11" s="20">
        <f>D5</f>
        <v>0</v>
      </c>
      <c r="L11" s="7">
        <f>E11*J11*K11/2000</f>
        <v>0</v>
      </c>
      <c r="M11" s="12" t="s">
        <v>15</v>
      </c>
      <c r="N11" s="12">
        <v>3.2</v>
      </c>
      <c r="O11" s="13" t="s">
        <v>45</v>
      </c>
      <c r="P11" s="13" t="s">
        <v>9</v>
      </c>
    </row>
    <row r="12" spans="1:16" ht="108.75" x14ac:dyDescent="0.25">
      <c r="A12" s="4" t="s">
        <v>86</v>
      </c>
      <c r="B12" s="4" t="s">
        <v>87</v>
      </c>
      <c r="C12" s="4" t="s">
        <v>228</v>
      </c>
      <c r="D12" s="21" t="s">
        <v>3</v>
      </c>
      <c r="E12" s="5">
        <v>1.45</v>
      </c>
      <c r="F12" s="4" t="s">
        <v>4</v>
      </c>
      <c r="G12" s="4" t="s">
        <v>5</v>
      </c>
      <c r="H12" s="4" t="s">
        <v>6</v>
      </c>
      <c r="I12" s="4" t="s">
        <v>7</v>
      </c>
      <c r="J12" s="19">
        <f>D6</f>
        <v>0</v>
      </c>
      <c r="K12" s="20">
        <f>D5</f>
        <v>0</v>
      </c>
      <c r="L12" s="7">
        <f>E12*J12*K12/2000</f>
        <v>0</v>
      </c>
      <c r="M12" s="12" t="s">
        <v>10</v>
      </c>
      <c r="N12" s="12">
        <v>3.2</v>
      </c>
      <c r="O12" s="13" t="s">
        <v>88</v>
      </c>
      <c r="P12" s="13" t="s">
        <v>9</v>
      </c>
    </row>
    <row r="13" spans="1:16" ht="24.75" x14ac:dyDescent="0.25">
      <c r="A13" s="14"/>
      <c r="B13" s="24" t="s">
        <v>224</v>
      </c>
      <c r="C13" s="24" t="s">
        <v>207</v>
      </c>
      <c r="D13" s="25" t="s">
        <v>3</v>
      </c>
      <c r="E13" s="26">
        <f>E11+ (25*E12)</f>
        <v>146.25</v>
      </c>
      <c r="F13" s="24" t="s">
        <v>4</v>
      </c>
      <c r="G13" s="24" t="s">
        <v>5</v>
      </c>
      <c r="H13" s="24" t="s">
        <v>6</v>
      </c>
      <c r="I13" s="24" t="s">
        <v>7</v>
      </c>
      <c r="J13" s="27">
        <f>D6</f>
        <v>0</v>
      </c>
      <c r="K13" s="28">
        <f>D5</f>
        <v>0</v>
      </c>
      <c r="L13" s="16">
        <f>E13*J13*K13/2000</f>
        <v>0</v>
      </c>
      <c r="M13" s="17"/>
      <c r="N13" s="17"/>
      <c r="O13" s="13" t="s">
        <v>225</v>
      </c>
      <c r="P13" s="13"/>
    </row>
    <row r="14" spans="1:16" ht="84.75" x14ac:dyDescent="0.25">
      <c r="A14" s="4"/>
      <c r="B14" s="4" t="s">
        <v>110</v>
      </c>
      <c r="C14" s="4" t="s">
        <v>150</v>
      </c>
      <c r="D14" s="21" t="s">
        <v>3</v>
      </c>
      <c r="E14" s="5">
        <v>9.9100000000000004E-3</v>
      </c>
      <c r="F14" s="4" t="s">
        <v>4</v>
      </c>
      <c r="G14" s="4" t="s">
        <v>5</v>
      </c>
      <c r="H14" s="4" t="s">
        <v>6</v>
      </c>
      <c r="I14" s="4" t="s">
        <v>7</v>
      </c>
      <c r="J14" s="19">
        <f>D6</f>
        <v>0</v>
      </c>
      <c r="K14" s="20">
        <f>D5</f>
        <v>0</v>
      </c>
      <c r="L14" s="30">
        <f t="shared" ref="L14:L52" si="0">E14*J14*K14/2000</f>
        <v>0</v>
      </c>
      <c r="M14" s="12" t="s">
        <v>112</v>
      </c>
      <c r="N14" s="12">
        <v>3.2</v>
      </c>
      <c r="O14" s="13" t="s">
        <v>111</v>
      </c>
      <c r="P14" s="13" t="s">
        <v>9</v>
      </c>
    </row>
    <row r="15" spans="1:16" ht="60.75" x14ac:dyDescent="0.25">
      <c r="A15" s="4" t="s">
        <v>13</v>
      </c>
      <c r="B15" s="4" t="s">
        <v>14</v>
      </c>
      <c r="C15" s="4" t="s">
        <v>155</v>
      </c>
      <c r="D15" s="21" t="s">
        <v>3</v>
      </c>
      <c r="E15" s="5">
        <v>7.7600000000000004E-3</v>
      </c>
      <c r="F15" s="4" t="s">
        <v>4</v>
      </c>
      <c r="G15" s="4" t="s">
        <v>5</v>
      </c>
      <c r="H15" s="4" t="s">
        <v>6</v>
      </c>
      <c r="I15" s="4" t="s">
        <v>7</v>
      </c>
      <c r="J15" s="19">
        <f>D6</f>
        <v>0</v>
      </c>
      <c r="K15" s="20">
        <f>D5</f>
        <v>0</v>
      </c>
      <c r="L15" s="7">
        <f t="shared" si="0"/>
        <v>0</v>
      </c>
      <c r="M15" s="12" t="s">
        <v>15</v>
      </c>
      <c r="N15" s="12">
        <v>3.2</v>
      </c>
      <c r="O15" s="13" t="s">
        <v>8</v>
      </c>
      <c r="P15" s="13" t="s">
        <v>9</v>
      </c>
    </row>
    <row r="16" spans="1:16" ht="60.75" x14ac:dyDescent="0.25">
      <c r="A16" s="4" t="s">
        <v>16</v>
      </c>
      <c r="B16" s="4" t="s">
        <v>17</v>
      </c>
      <c r="C16" s="4" t="s">
        <v>156</v>
      </c>
      <c r="D16" s="21" t="s">
        <v>3</v>
      </c>
      <c r="E16" s="5">
        <v>7.7799999999999996E-3</v>
      </c>
      <c r="F16" s="4" t="s">
        <v>4</v>
      </c>
      <c r="G16" s="4" t="s">
        <v>5</v>
      </c>
      <c r="H16" s="4" t="s">
        <v>6</v>
      </c>
      <c r="I16" s="4" t="s">
        <v>7</v>
      </c>
      <c r="J16" s="19">
        <f>D6</f>
        <v>0</v>
      </c>
      <c r="K16" s="20">
        <f>D5</f>
        <v>0</v>
      </c>
      <c r="L16" s="7">
        <f t="shared" si="0"/>
        <v>0</v>
      </c>
      <c r="M16" s="12" t="s">
        <v>15</v>
      </c>
      <c r="N16" s="12">
        <v>3.2</v>
      </c>
      <c r="O16" s="13" t="s">
        <v>8</v>
      </c>
      <c r="P16" s="13" t="s">
        <v>9</v>
      </c>
    </row>
    <row r="17" spans="1:16" ht="60.75" x14ac:dyDescent="0.25">
      <c r="A17" s="4" t="s">
        <v>26</v>
      </c>
      <c r="B17" s="4" t="s">
        <v>27</v>
      </c>
      <c r="C17" s="4" t="s">
        <v>157</v>
      </c>
      <c r="D17" s="21" t="s">
        <v>3</v>
      </c>
      <c r="E17" s="5">
        <v>1.9400000000000001E-3</v>
      </c>
      <c r="F17" s="4" t="s">
        <v>4</v>
      </c>
      <c r="G17" s="4" t="s">
        <v>5</v>
      </c>
      <c r="H17" s="4" t="s">
        <v>6</v>
      </c>
      <c r="I17" s="4" t="s">
        <v>7</v>
      </c>
      <c r="J17" s="19">
        <f>D6</f>
        <v>0</v>
      </c>
      <c r="K17" s="20">
        <f>D5</f>
        <v>0</v>
      </c>
      <c r="L17" s="7">
        <f t="shared" si="0"/>
        <v>0</v>
      </c>
      <c r="M17" s="12" t="s">
        <v>15</v>
      </c>
      <c r="N17" s="12">
        <v>3.2</v>
      </c>
      <c r="O17" s="13" t="s">
        <v>8</v>
      </c>
      <c r="P17" s="13" t="s">
        <v>9</v>
      </c>
    </row>
    <row r="18" spans="1:16" ht="60.75" x14ac:dyDescent="0.25">
      <c r="A18" s="4" t="s">
        <v>36</v>
      </c>
      <c r="B18" s="4" t="s">
        <v>37</v>
      </c>
      <c r="C18" s="4" t="s">
        <v>158</v>
      </c>
      <c r="D18" s="21" t="s">
        <v>3</v>
      </c>
      <c r="E18" s="5">
        <v>3.9500000000000003E-6</v>
      </c>
      <c r="F18" s="4" t="s">
        <v>4</v>
      </c>
      <c r="G18" s="4" t="s">
        <v>5</v>
      </c>
      <c r="H18" s="4" t="s">
        <v>6</v>
      </c>
      <c r="I18" s="4" t="s">
        <v>7</v>
      </c>
      <c r="J18" s="19">
        <f>D6</f>
        <v>0</v>
      </c>
      <c r="K18" s="20">
        <f>D5</f>
        <v>0</v>
      </c>
      <c r="L18" s="7">
        <f t="shared" si="0"/>
        <v>0</v>
      </c>
      <c r="M18" s="12" t="s">
        <v>10</v>
      </c>
      <c r="N18" s="12">
        <v>3.2</v>
      </c>
      <c r="O18" s="13" t="s">
        <v>8</v>
      </c>
      <c r="P18" s="13" t="s">
        <v>9</v>
      </c>
    </row>
    <row r="19" spans="1:16" ht="60.75" x14ac:dyDescent="0.25">
      <c r="A19" s="4" t="s">
        <v>38</v>
      </c>
      <c r="B19" s="4" t="s">
        <v>39</v>
      </c>
      <c r="C19" s="4" t="s">
        <v>159</v>
      </c>
      <c r="D19" s="21" t="s">
        <v>3</v>
      </c>
      <c r="E19" s="5">
        <v>8.1999999999999998E-4</v>
      </c>
      <c r="F19" s="4" t="s">
        <v>4</v>
      </c>
      <c r="G19" s="4" t="s">
        <v>5</v>
      </c>
      <c r="H19" s="4" t="s">
        <v>6</v>
      </c>
      <c r="I19" s="4" t="s">
        <v>7</v>
      </c>
      <c r="J19" s="19">
        <f>D6</f>
        <v>0</v>
      </c>
      <c r="K19" s="20">
        <f>D5</f>
        <v>0</v>
      </c>
      <c r="L19" s="7">
        <f t="shared" si="0"/>
        <v>0</v>
      </c>
      <c r="M19" s="12" t="s">
        <v>30</v>
      </c>
      <c r="N19" s="12">
        <v>3.2</v>
      </c>
      <c r="O19" s="13" t="s">
        <v>8</v>
      </c>
      <c r="P19" s="13" t="s">
        <v>9</v>
      </c>
    </row>
    <row r="20" spans="1:16" ht="60.75" x14ac:dyDescent="0.25">
      <c r="A20" s="4" t="s">
        <v>49</v>
      </c>
      <c r="B20" s="4" t="s">
        <v>50</v>
      </c>
      <c r="C20" s="4" t="s">
        <v>160</v>
      </c>
      <c r="D20" s="21" t="s">
        <v>3</v>
      </c>
      <c r="E20" s="5">
        <v>6.0699999999999998E-5</v>
      </c>
      <c r="F20" s="4" t="s">
        <v>4</v>
      </c>
      <c r="G20" s="4" t="s">
        <v>5</v>
      </c>
      <c r="H20" s="4" t="s">
        <v>6</v>
      </c>
      <c r="I20" s="4" t="s">
        <v>7</v>
      </c>
      <c r="J20" s="19">
        <f>D6</f>
        <v>0</v>
      </c>
      <c r="K20" s="20">
        <f>D5</f>
        <v>0</v>
      </c>
      <c r="L20" s="7">
        <f t="shared" si="0"/>
        <v>0</v>
      </c>
      <c r="M20" s="12" t="s">
        <v>10</v>
      </c>
      <c r="N20" s="12">
        <v>3.2</v>
      </c>
      <c r="O20" s="13" t="s">
        <v>8</v>
      </c>
      <c r="P20" s="13" t="s">
        <v>9</v>
      </c>
    </row>
    <row r="21" spans="1:16" ht="60.75" x14ac:dyDescent="0.25">
      <c r="A21" s="4" t="s">
        <v>51</v>
      </c>
      <c r="B21" s="4" t="s">
        <v>52</v>
      </c>
      <c r="C21" s="4" t="s">
        <v>161</v>
      </c>
      <c r="D21" s="21" t="s">
        <v>3</v>
      </c>
      <c r="E21" s="5">
        <v>4.4400000000000002E-5</v>
      </c>
      <c r="F21" s="4" t="s">
        <v>4</v>
      </c>
      <c r="G21" s="4" t="s">
        <v>5</v>
      </c>
      <c r="H21" s="4" t="s">
        <v>6</v>
      </c>
      <c r="I21" s="4" t="s">
        <v>7</v>
      </c>
      <c r="J21" s="19">
        <f>D6</f>
        <v>0</v>
      </c>
      <c r="K21" s="20">
        <f>D5</f>
        <v>0</v>
      </c>
      <c r="L21" s="7">
        <f t="shared" si="0"/>
        <v>0</v>
      </c>
      <c r="M21" s="12" t="s">
        <v>10</v>
      </c>
      <c r="N21" s="12">
        <v>3.2</v>
      </c>
      <c r="O21" s="13" t="s">
        <v>8</v>
      </c>
      <c r="P21" s="13" t="s">
        <v>9</v>
      </c>
    </row>
    <row r="22" spans="1:16" ht="60.75" x14ac:dyDescent="0.25">
      <c r="A22" s="4" t="s">
        <v>53</v>
      </c>
      <c r="B22" s="4" t="s">
        <v>54</v>
      </c>
      <c r="C22" s="4" t="s">
        <v>162</v>
      </c>
      <c r="D22" s="21" t="s">
        <v>3</v>
      </c>
      <c r="E22" s="5">
        <v>4.71E-5</v>
      </c>
      <c r="F22" s="4" t="s">
        <v>4</v>
      </c>
      <c r="G22" s="4" t="s">
        <v>5</v>
      </c>
      <c r="H22" s="4" t="s">
        <v>6</v>
      </c>
      <c r="I22" s="4" t="s">
        <v>7</v>
      </c>
      <c r="J22" s="19">
        <f>D6</f>
        <v>0</v>
      </c>
      <c r="K22" s="20">
        <f>D5</f>
        <v>0</v>
      </c>
      <c r="L22" s="7">
        <f t="shared" si="0"/>
        <v>0</v>
      </c>
      <c r="M22" s="12" t="s">
        <v>10</v>
      </c>
      <c r="N22" s="12">
        <v>3.2</v>
      </c>
      <c r="O22" s="13" t="s">
        <v>8</v>
      </c>
      <c r="P22" s="13" t="s">
        <v>9</v>
      </c>
    </row>
    <row r="23" spans="1:16" ht="60.75" x14ac:dyDescent="0.25">
      <c r="A23" s="4" t="s">
        <v>64</v>
      </c>
      <c r="B23" s="4" t="s">
        <v>65</v>
      </c>
      <c r="C23" s="4" t="s">
        <v>165</v>
      </c>
      <c r="D23" s="21" t="s">
        <v>3</v>
      </c>
      <c r="E23" s="5">
        <v>4.3800000000000001E-5</v>
      </c>
      <c r="F23" s="4" t="s">
        <v>4</v>
      </c>
      <c r="G23" s="4" t="s">
        <v>5</v>
      </c>
      <c r="H23" s="4" t="s">
        <v>6</v>
      </c>
      <c r="I23" s="4" t="s">
        <v>7</v>
      </c>
      <c r="J23" s="19">
        <f>D6</f>
        <v>0</v>
      </c>
      <c r="K23" s="20">
        <f>D5</f>
        <v>0</v>
      </c>
      <c r="L23" s="7">
        <f t="shared" si="0"/>
        <v>0</v>
      </c>
      <c r="M23" s="12" t="s">
        <v>10</v>
      </c>
      <c r="N23" s="12">
        <v>3.2</v>
      </c>
      <c r="O23" s="13" t="s">
        <v>8</v>
      </c>
      <c r="P23" s="13" t="s">
        <v>9</v>
      </c>
    </row>
    <row r="24" spans="1:16" ht="60.75" x14ac:dyDescent="0.25">
      <c r="A24" s="4" t="s">
        <v>68</v>
      </c>
      <c r="B24" s="4" t="s">
        <v>69</v>
      </c>
      <c r="C24" s="4" t="s">
        <v>166</v>
      </c>
      <c r="D24" s="21" t="s">
        <v>3</v>
      </c>
      <c r="E24" s="5">
        <v>1.08E-4</v>
      </c>
      <c r="F24" s="4" t="s">
        <v>4</v>
      </c>
      <c r="G24" s="4" t="s">
        <v>5</v>
      </c>
      <c r="H24" s="4" t="s">
        <v>6</v>
      </c>
      <c r="I24" s="4" t="s">
        <v>7</v>
      </c>
      <c r="J24" s="19">
        <f>D6</f>
        <v>0</v>
      </c>
      <c r="K24" s="20">
        <f>D5</f>
        <v>0</v>
      </c>
      <c r="L24" s="7">
        <f t="shared" si="0"/>
        <v>0</v>
      </c>
      <c r="M24" s="12" t="s">
        <v>70</v>
      </c>
      <c r="N24" s="12">
        <v>3.2</v>
      </c>
      <c r="O24" s="13" t="s">
        <v>8</v>
      </c>
      <c r="P24" s="13" t="s">
        <v>9</v>
      </c>
    </row>
    <row r="25" spans="1:16" ht="60.75" x14ac:dyDescent="0.25">
      <c r="A25" s="4" t="s">
        <v>71</v>
      </c>
      <c r="B25" s="4" t="s">
        <v>72</v>
      </c>
      <c r="C25" s="4" t="s">
        <v>167</v>
      </c>
      <c r="D25" s="21" t="s">
        <v>3</v>
      </c>
      <c r="E25" s="5">
        <v>7.3399999999999995E-5</v>
      </c>
      <c r="F25" s="4" t="s">
        <v>4</v>
      </c>
      <c r="G25" s="4" t="s">
        <v>5</v>
      </c>
      <c r="H25" s="4" t="s">
        <v>6</v>
      </c>
      <c r="I25" s="4" t="s">
        <v>7</v>
      </c>
      <c r="J25" s="19">
        <f>D6</f>
        <v>0</v>
      </c>
      <c r="K25" s="20">
        <f>D5</f>
        <v>0</v>
      </c>
      <c r="L25" s="7">
        <f t="shared" si="0"/>
        <v>0</v>
      </c>
      <c r="M25" s="12" t="s">
        <v>10</v>
      </c>
      <c r="N25" s="12">
        <v>3.2</v>
      </c>
      <c r="O25" s="13" t="s">
        <v>8</v>
      </c>
      <c r="P25" s="13" t="s">
        <v>9</v>
      </c>
    </row>
    <row r="26" spans="1:16" ht="60.75" x14ac:dyDescent="0.25">
      <c r="A26" s="4" t="s">
        <v>73</v>
      </c>
      <c r="B26" s="4" t="s">
        <v>74</v>
      </c>
      <c r="C26" s="4" t="s">
        <v>168</v>
      </c>
      <c r="D26" s="21" t="s">
        <v>3</v>
      </c>
      <c r="E26" s="5">
        <v>4.2200000000000003E-5</v>
      </c>
      <c r="F26" s="4" t="s">
        <v>4</v>
      </c>
      <c r="G26" s="4" t="s">
        <v>5</v>
      </c>
      <c r="H26" s="4" t="s">
        <v>6</v>
      </c>
      <c r="I26" s="4" t="s">
        <v>7</v>
      </c>
      <c r="J26" s="19">
        <f>D6</f>
        <v>0</v>
      </c>
      <c r="K26" s="20">
        <f>D5</f>
        <v>0</v>
      </c>
      <c r="L26" s="7">
        <f t="shared" si="0"/>
        <v>0</v>
      </c>
      <c r="M26" s="12" t="s">
        <v>30</v>
      </c>
      <c r="N26" s="12">
        <v>3.2</v>
      </c>
      <c r="O26" s="13" t="s">
        <v>8</v>
      </c>
      <c r="P26" s="13" t="s">
        <v>9</v>
      </c>
    </row>
    <row r="27" spans="1:16" ht="60.75" x14ac:dyDescent="0.25">
      <c r="A27" s="4" t="s">
        <v>60</v>
      </c>
      <c r="B27" s="4" t="s">
        <v>61</v>
      </c>
      <c r="C27" s="4" t="s">
        <v>163</v>
      </c>
      <c r="D27" s="21" t="s">
        <v>3</v>
      </c>
      <c r="E27" s="5">
        <v>3.9100000000000002E-5</v>
      </c>
      <c r="F27" s="4" t="s">
        <v>4</v>
      </c>
      <c r="G27" s="4" t="s">
        <v>5</v>
      </c>
      <c r="H27" s="4" t="s">
        <v>6</v>
      </c>
      <c r="I27" s="4" t="s">
        <v>7</v>
      </c>
      <c r="J27" s="19">
        <f>D6</f>
        <v>0</v>
      </c>
      <c r="K27" s="20">
        <f>D5</f>
        <v>0</v>
      </c>
      <c r="L27" s="7">
        <f t="shared" si="0"/>
        <v>0</v>
      </c>
      <c r="M27" s="12" t="s">
        <v>10</v>
      </c>
      <c r="N27" s="12">
        <v>3.2</v>
      </c>
      <c r="O27" s="13" t="s">
        <v>8</v>
      </c>
      <c r="P27" s="13" t="s">
        <v>9</v>
      </c>
    </row>
    <row r="28" spans="1:16" ht="60.75" x14ac:dyDescent="0.25">
      <c r="A28" s="4" t="s">
        <v>77</v>
      </c>
      <c r="B28" s="4" t="s">
        <v>78</v>
      </c>
      <c r="C28" s="4" t="s">
        <v>169</v>
      </c>
      <c r="D28" s="21" t="s">
        <v>3</v>
      </c>
      <c r="E28" s="5">
        <v>5.5199999999999999E-2</v>
      </c>
      <c r="F28" s="4" t="s">
        <v>4</v>
      </c>
      <c r="G28" s="4" t="s">
        <v>5</v>
      </c>
      <c r="H28" s="4" t="s">
        <v>6</v>
      </c>
      <c r="I28" s="4" t="s">
        <v>7</v>
      </c>
      <c r="J28" s="19">
        <f>D6</f>
        <v>0</v>
      </c>
      <c r="K28" s="20">
        <f>D5</f>
        <v>0</v>
      </c>
      <c r="L28" s="7">
        <f t="shared" si="0"/>
        <v>0</v>
      </c>
      <c r="M28" s="12" t="s">
        <v>15</v>
      </c>
      <c r="N28" s="12">
        <v>3.2</v>
      </c>
      <c r="O28" s="13" t="s">
        <v>8</v>
      </c>
      <c r="P28" s="13" t="s">
        <v>9</v>
      </c>
    </row>
    <row r="29" spans="1:16" ht="60.75" x14ac:dyDescent="0.25">
      <c r="A29" s="4" t="s">
        <v>95</v>
      </c>
      <c r="B29" s="4" t="s">
        <v>96</v>
      </c>
      <c r="C29" s="4" t="s">
        <v>173</v>
      </c>
      <c r="D29" s="21" t="s">
        <v>3</v>
      </c>
      <c r="E29" s="5">
        <v>4.4499999999999997E-4</v>
      </c>
      <c r="F29" s="4" t="s">
        <v>4</v>
      </c>
      <c r="G29" s="4" t="s">
        <v>5</v>
      </c>
      <c r="H29" s="4" t="s">
        <v>6</v>
      </c>
      <c r="I29" s="4" t="s">
        <v>7</v>
      </c>
      <c r="J29" s="19">
        <f>D6</f>
        <v>0</v>
      </c>
      <c r="K29" s="20">
        <f>D5</f>
        <v>0</v>
      </c>
      <c r="L29" s="7">
        <f t="shared" si="0"/>
        <v>0</v>
      </c>
      <c r="M29" s="12" t="s">
        <v>10</v>
      </c>
      <c r="N29" s="12">
        <v>3.2</v>
      </c>
      <c r="O29" s="13" t="s">
        <v>8</v>
      </c>
      <c r="P29" s="13" t="s">
        <v>9</v>
      </c>
    </row>
    <row r="30" spans="1:16" ht="60.75" x14ac:dyDescent="0.25">
      <c r="A30" s="4" t="s">
        <v>89</v>
      </c>
      <c r="B30" s="4" t="s">
        <v>90</v>
      </c>
      <c r="C30" s="4" t="s">
        <v>172</v>
      </c>
      <c r="D30" s="21" t="s">
        <v>3</v>
      </c>
      <c r="E30" s="5">
        <v>2.48E-3</v>
      </c>
      <c r="F30" s="4" t="s">
        <v>4</v>
      </c>
      <c r="G30" s="4" t="s">
        <v>5</v>
      </c>
      <c r="H30" s="4" t="s">
        <v>6</v>
      </c>
      <c r="I30" s="4" t="s">
        <v>7</v>
      </c>
      <c r="J30" s="19">
        <f>D6</f>
        <v>0</v>
      </c>
      <c r="K30" s="20">
        <f>D5</f>
        <v>0</v>
      </c>
      <c r="L30" s="7">
        <f t="shared" si="0"/>
        <v>0</v>
      </c>
      <c r="M30" s="12" t="s">
        <v>15</v>
      </c>
      <c r="N30" s="12">
        <v>3.2</v>
      </c>
      <c r="O30" s="13" t="s">
        <v>8</v>
      </c>
      <c r="P30" s="13" t="s">
        <v>9</v>
      </c>
    </row>
    <row r="31" spans="1:16" ht="60.75" x14ac:dyDescent="0.25">
      <c r="A31" s="4" t="s">
        <v>62</v>
      </c>
      <c r="B31" s="4" t="s">
        <v>63</v>
      </c>
      <c r="C31" s="4" t="s">
        <v>164</v>
      </c>
      <c r="D31" s="21" t="s">
        <v>3</v>
      </c>
      <c r="E31" s="5">
        <v>1.47E-4</v>
      </c>
      <c r="F31" s="4" t="s">
        <v>4</v>
      </c>
      <c r="G31" s="4" t="s">
        <v>5</v>
      </c>
      <c r="H31" s="4" t="s">
        <v>6</v>
      </c>
      <c r="I31" s="4" t="s">
        <v>7</v>
      </c>
      <c r="J31" s="19">
        <f>D6</f>
        <v>0</v>
      </c>
      <c r="K31" s="20">
        <f>D5</f>
        <v>0</v>
      </c>
      <c r="L31" s="7">
        <f t="shared" si="0"/>
        <v>0</v>
      </c>
      <c r="M31" s="12" t="s">
        <v>10</v>
      </c>
      <c r="N31" s="12">
        <v>3.2</v>
      </c>
      <c r="O31" s="13" t="s">
        <v>8</v>
      </c>
      <c r="P31" s="13" t="s">
        <v>9</v>
      </c>
    </row>
    <row r="32" spans="1:16" ht="60.75" x14ac:dyDescent="0.25">
      <c r="A32" s="4" t="s">
        <v>103</v>
      </c>
      <c r="B32" s="4" t="s">
        <v>227</v>
      </c>
      <c r="C32" s="4" t="s">
        <v>174</v>
      </c>
      <c r="D32" s="21" t="s">
        <v>3</v>
      </c>
      <c r="E32" s="5">
        <v>9.6299999999999996E-5</v>
      </c>
      <c r="F32" s="4" t="s">
        <v>4</v>
      </c>
      <c r="G32" s="4" t="s">
        <v>5</v>
      </c>
      <c r="H32" s="4" t="s">
        <v>6</v>
      </c>
      <c r="I32" s="4" t="s">
        <v>7</v>
      </c>
      <c r="J32" s="19">
        <f>D6</f>
        <v>0</v>
      </c>
      <c r="K32" s="20">
        <f>D5</f>
        <v>0</v>
      </c>
      <c r="L32" s="7">
        <f t="shared" si="0"/>
        <v>0</v>
      </c>
      <c r="M32" s="12" t="s">
        <v>10</v>
      </c>
      <c r="N32" s="12">
        <v>3.2</v>
      </c>
      <c r="O32" s="13" t="s">
        <v>8</v>
      </c>
      <c r="P32" s="13" t="s">
        <v>9</v>
      </c>
    </row>
    <row r="33" spans="1:16" ht="60.75" x14ac:dyDescent="0.25">
      <c r="A33" s="4" t="s">
        <v>108</v>
      </c>
      <c r="B33" s="4" t="s">
        <v>109</v>
      </c>
      <c r="C33" s="4" t="s">
        <v>171</v>
      </c>
      <c r="D33" s="21" t="s">
        <v>3</v>
      </c>
      <c r="E33" s="5">
        <v>4.21E-5</v>
      </c>
      <c r="F33" s="4" t="s">
        <v>4</v>
      </c>
      <c r="G33" s="4" t="s">
        <v>5</v>
      </c>
      <c r="H33" s="4" t="s">
        <v>6</v>
      </c>
      <c r="I33" s="4" t="s">
        <v>7</v>
      </c>
      <c r="J33" s="19">
        <f>D6</f>
        <v>0</v>
      </c>
      <c r="K33" s="20">
        <f>D5</f>
        <v>0</v>
      </c>
      <c r="L33" s="7">
        <f t="shared" si="0"/>
        <v>0</v>
      </c>
      <c r="M33" s="12" t="s">
        <v>10</v>
      </c>
      <c r="N33" s="12">
        <v>3.2</v>
      </c>
      <c r="O33" s="13" t="s">
        <v>8</v>
      </c>
      <c r="P33" s="13" t="s">
        <v>9</v>
      </c>
    </row>
    <row r="34" spans="1:16" ht="60.75" x14ac:dyDescent="0.25">
      <c r="A34" s="4" t="s">
        <v>11</v>
      </c>
      <c r="B34" s="4" t="s">
        <v>214</v>
      </c>
      <c r="C34" s="4" t="s">
        <v>154</v>
      </c>
      <c r="D34" s="21" t="s">
        <v>3</v>
      </c>
      <c r="E34" s="5">
        <v>1.33E-6</v>
      </c>
      <c r="F34" s="4" t="s">
        <v>4</v>
      </c>
      <c r="G34" s="4" t="s">
        <v>5</v>
      </c>
      <c r="H34" s="4" t="s">
        <v>6</v>
      </c>
      <c r="I34" s="4" t="s">
        <v>7</v>
      </c>
      <c r="J34" s="19">
        <f>D6</f>
        <v>0</v>
      </c>
      <c r="K34" s="20">
        <f>D5</f>
        <v>0</v>
      </c>
      <c r="L34" s="7">
        <f t="shared" si="0"/>
        <v>0</v>
      </c>
      <c r="M34" s="12" t="s">
        <v>10</v>
      </c>
      <c r="N34" s="12">
        <v>3.2</v>
      </c>
      <c r="O34" s="13" t="s">
        <v>8</v>
      </c>
      <c r="P34" s="13" t="s">
        <v>9</v>
      </c>
    </row>
    <row r="35" spans="1:16" ht="60.75" x14ac:dyDescent="0.25">
      <c r="A35" s="4" t="s">
        <v>12</v>
      </c>
      <c r="B35" s="4" t="s">
        <v>215</v>
      </c>
      <c r="C35" s="4" t="s">
        <v>154</v>
      </c>
      <c r="D35" s="21" t="s">
        <v>3</v>
      </c>
      <c r="E35" s="5">
        <v>3.1700000000000001E-6</v>
      </c>
      <c r="F35" s="4" t="s">
        <v>4</v>
      </c>
      <c r="G35" s="4" t="s">
        <v>5</v>
      </c>
      <c r="H35" s="4" t="s">
        <v>6</v>
      </c>
      <c r="I35" s="4" t="s">
        <v>7</v>
      </c>
      <c r="J35" s="19">
        <f>D6</f>
        <v>0</v>
      </c>
      <c r="K35" s="20">
        <f>D5</f>
        <v>0</v>
      </c>
      <c r="L35" s="7">
        <f t="shared" si="0"/>
        <v>0</v>
      </c>
      <c r="M35" s="12" t="s">
        <v>10</v>
      </c>
      <c r="N35" s="12">
        <v>3.2</v>
      </c>
      <c r="O35" s="13" t="s">
        <v>8</v>
      </c>
      <c r="P35" s="13" t="s">
        <v>9</v>
      </c>
    </row>
    <row r="36" spans="1:16" ht="60.75" x14ac:dyDescent="0.25">
      <c r="A36" s="4" t="s">
        <v>25</v>
      </c>
      <c r="B36" s="4" t="s">
        <v>216</v>
      </c>
      <c r="C36" s="4" t="s">
        <v>154</v>
      </c>
      <c r="D36" s="21" t="s">
        <v>3</v>
      </c>
      <c r="E36" s="5">
        <v>7.1800000000000005E-7</v>
      </c>
      <c r="F36" s="4" t="s">
        <v>4</v>
      </c>
      <c r="G36" s="4" t="s">
        <v>5</v>
      </c>
      <c r="H36" s="4" t="s">
        <v>6</v>
      </c>
      <c r="I36" s="4" t="s">
        <v>7</v>
      </c>
      <c r="J36" s="19">
        <f>D6</f>
        <v>0</v>
      </c>
      <c r="K36" s="20">
        <f>D5</f>
        <v>0</v>
      </c>
      <c r="L36" s="7">
        <f t="shared" si="0"/>
        <v>0</v>
      </c>
      <c r="M36" s="12" t="s">
        <v>10</v>
      </c>
      <c r="N36" s="12">
        <v>3.2</v>
      </c>
      <c r="O36" s="13" t="s">
        <v>8</v>
      </c>
      <c r="P36" s="13" t="s">
        <v>9</v>
      </c>
    </row>
    <row r="37" spans="1:16" ht="60.75" x14ac:dyDescent="0.25">
      <c r="A37" s="4" t="s">
        <v>28</v>
      </c>
      <c r="B37" s="4" t="s">
        <v>217</v>
      </c>
      <c r="C37" s="4" t="s">
        <v>154</v>
      </c>
      <c r="D37" s="21" t="s">
        <v>3</v>
      </c>
      <c r="E37" s="5">
        <v>3.3599999999999999E-7</v>
      </c>
      <c r="F37" s="4" t="s">
        <v>4</v>
      </c>
      <c r="G37" s="4" t="s">
        <v>5</v>
      </c>
      <c r="H37" s="4" t="s">
        <v>6</v>
      </c>
      <c r="I37" s="4" t="s">
        <v>7</v>
      </c>
      <c r="J37" s="19">
        <f>D6</f>
        <v>0</v>
      </c>
      <c r="K37" s="20">
        <f>D5</f>
        <v>0</v>
      </c>
      <c r="L37" s="7">
        <f t="shared" si="0"/>
        <v>0</v>
      </c>
      <c r="M37" s="12" t="s">
        <v>10</v>
      </c>
      <c r="N37" s="12">
        <v>3.2</v>
      </c>
      <c r="O37" s="13" t="s">
        <v>8</v>
      </c>
      <c r="P37" s="13" t="s">
        <v>9</v>
      </c>
    </row>
    <row r="38" spans="1:16" ht="60.75" x14ac:dyDescent="0.25">
      <c r="A38" s="4" t="s">
        <v>29</v>
      </c>
      <c r="B38" s="4" t="s">
        <v>218</v>
      </c>
      <c r="C38" s="4" t="s">
        <v>154</v>
      </c>
      <c r="D38" s="21" t="s">
        <v>3</v>
      </c>
      <c r="E38" s="5">
        <v>5.6800000000000002E-9</v>
      </c>
      <c r="F38" s="4" t="s">
        <v>4</v>
      </c>
      <c r="G38" s="4" t="s">
        <v>5</v>
      </c>
      <c r="H38" s="4" t="s">
        <v>6</v>
      </c>
      <c r="I38" s="4" t="s">
        <v>7</v>
      </c>
      <c r="J38" s="19">
        <f>D6</f>
        <v>0</v>
      </c>
      <c r="K38" s="20">
        <f>D5</f>
        <v>0</v>
      </c>
      <c r="L38" s="7">
        <f t="shared" si="0"/>
        <v>0</v>
      </c>
      <c r="M38" s="12" t="s">
        <v>30</v>
      </c>
      <c r="N38" s="12">
        <v>3.2</v>
      </c>
      <c r="O38" s="13" t="s">
        <v>8</v>
      </c>
      <c r="P38" s="13" t="s">
        <v>9</v>
      </c>
    </row>
    <row r="39" spans="1:16" ht="60.75" x14ac:dyDescent="0.25">
      <c r="A39" s="4" t="s">
        <v>31</v>
      </c>
      <c r="B39" s="4" t="s">
        <v>219</v>
      </c>
      <c r="C39" s="4" t="s">
        <v>154</v>
      </c>
      <c r="D39" s="21" t="s">
        <v>3</v>
      </c>
      <c r="E39" s="5">
        <v>8.5099999999999998E-9</v>
      </c>
      <c r="F39" s="4" t="s">
        <v>4</v>
      </c>
      <c r="G39" s="4" t="s">
        <v>5</v>
      </c>
      <c r="H39" s="4" t="s">
        <v>6</v>
      </c>
      <c r="I39" s="4" t="s">
        <v>7</v>
      </c>
      <c r="J39" s="19">
        <f>D6</f>
        <v>0</v>
      </c>
      <c r="K39" s="20">
        <f>D5</f>
        <v>0</v>
      </c>
      <c r="L39" s="7">
        <f t="shared" si="0"/>
        <v>0</v>
      </c>
      <c r="M39" s="12" t="s">
        <v>30</v>
      </c>
      <c r="N39" s="12">
        <v>3.2</v>
      </c>
      <c r="O39" s="13" t="s">
        <v>8</v>
      </c>
      <c r="P39" s="13" t="s">
        <v>9</v>
      </c>
    </row>
    <row r="40" spans="1:16" ht="60.75" x14ac:dyDescent="0.25">
      <c r="A40" s="4" t="s">
        <v>32</v>
      </c>
      <c r="B40" s="4" t="s">
        <v>220</v>
      </c>
      <c r="C40" s="4" t="s">
        <v>154</v>
      </c>
      <c r="D40" s="21" t="s">
        <v>3</v>
      </c>
      <c r="E40" s="5">
        <v>2.3400000000000001E-8</v>
      </c>
      <c r="F40" s="4" t="s">
        <v>4</v>
      </c>
      <c r="G40" s="4" t="s">
        <v>5</v>
      </c>
      <c r="H40" s="4" t="s">
        <v>6</v>
      </c>
      <c r="I40" s="4" t="s">
        <v>7</v>
      </c>
      <c r="J40" s="19">
        <f>D6</f>
        <v>0</v>
      </c>
      <c r="K40" s="20">
        <f>D5</f>
        <v>0</v>
      </c>
      <c r="L40" s="7">
        <f t="shared" si="0"/>
        <v>0</v>
      </c>
      <c r="M40" s="12" t="s">
        <v>30</v>
      </c>
      <c r="N40" s="12">
        <v>3.2</v>
      </c>
      <c r="O40" s="13" t="s">
        <v>8</v>
      </c>
      <c r="P40" s="13" t="s">
        <v>9</v>
      </c>
    </row>
    <row r="41" spans="1:16" ht="60.75" x14ac:dyDescent="0.25">
      <c r="A41" s="4" t="s">
        <v>33</v>
      </c>
      <c r="B41" s="4" t="s">
        <v>221</v>
      </c>
      <c r="C41" s="4" t="s">
        <v>154</v>
      </c>
      <c r="D41" s="21" t="s">
        <v>3</v>
      </c>
      <c r="E41" s="5">
        <v>2.48E-8</v>
      </c>
      <c r="F41" s="4" t="s">
        <v>4</v>
      </c>
      <c r="G41" s="4" t="s">
        <v>5</v>
      </c>
      <c r="H41" s="4" t="s">
        <v>6</v>
      </c>
      <c r="I41" s="4" t="s">
        <v>7</v>
      </c>
      <c r="J41" s="19">
        <f>D6</f>
        <v>0</v>
      </c>
      <c r="K41" s="20">
        <f>D5</f>
        <v>0</v>
      </c>
      <c r="L41" s="7">
        <f t="shared" si="0"/>
        <v>0</v>
      </c>
      <c r="M41" s="12" t="s">
        <v>30</v>
      </c>
      <c r="N41" s="12">
        <v>3.2</v>
      </c>
      <c r="O41" s="13" t="s">
        <v>8</v>
      </c>
      <c r="P41" s="13" t="s">
        <v>9</v>
      </c>
    </row>
    <row r="42" spans="1:16" ht="60.75" x14ac:dyDescent="0.25">
      <c r="A42" s="4" t="s">
        <v>34</v>
      </c>
      <c r="B42" s="4" t="s">
        <v>35</v>
      </c>
      <c r="C42" s="4" t="s">
        <v>154</v>
      </c>
      <c r="D42" s="21" t="s">
        <v>3</v>
      </c>
      <c r="E42" s="5">
        <v>4.2599999999999998E-9</v>
      </c>
      <c r="F42" s="4" t="s">
        <v>4</v>
      </c>
      <c r="G42" s="4" t="s">
        <v>5</v>
      </c>
      <c r="H42" s="4" t="s">
        <v>6</v>
      </c>
      <c r="I42" s="4" t="s">
        <v>7</v>
      </c>
      <c r="J42" s="19">
        <f>D6</f>
        <v>0</v>
      </c>
      <c r="K42" s="20">
        <f>D5</f>
        <v>0</v>
      </c>
      <c r="L42" s="7">
        <f t="shared" si="0"/>
        <v>0</v>
      </c>
      <c r="M42" s="12" t="s">
        <v>30</v>
      </c>
      <c r="N42" s="12">
        <v>3.2</v>
      </c>
      <c r="O42" s="13" t="s">
        <v>8</v>
      </c>
      <c r="P42" s="13" t="s">
        <v>9</v>
      </c>
    </row>
    <row r="43" spans="1:16" ht="60.75" x14ac:dyDescent="0.25">
      <c r="A43" s="4" t="s">
        <v>55</v>
      </c>
      <c r="B43" s="4" t="s">
        <v>222</v>
      </c>
      <c r="C43" s="4" t="s">
        <v>154</v>
      </c>
      <c r="D43" s="21" t="s">
        <v>3</v>
      </c>
      <c r="E43" s="5">
        <v>6.7199999999999998E-7</v>
      </c>
      <c r="F43" s="4" t="s">
        <v>4</v>
      </c>
      <c r="G43" s="4" t="s">
        <v>5</v>
      </c>
      <c r="H43" s="4" t="s">
        <v>6</v>
      </c>
      <c r="I43" s="4" t="s">
        <v>7</v>
      </c>
      <c r="J43" s="19">
        <f>D6</f>
        <v>0</v>
      </c>
      <c r="K43" s="20">
        <f>D5</f>
        <v>0</v>
      </c>
      <c r="L43" s="7">
        <f t="shared" si="0"/>
        <v>0</v>
      </c>
      <c r="M43" s="12" t="s">
        <v>10</v>
      </c>
      <c r="N43" s="12">
        <v>3.2</v>
      </c>
      <c r="O43" s="13" t="s">
        <v>8</v>
      </c>
      <c r="P43" s="13" t="s">
        <v>9</v>
      </c>
    </row>
    <row r="44" spans="1:16" ht="60.75" x14ac:dyDescent="0.25">
      <c r="A44" s="4" t="s">
        <v>75</v>
      </c>
      <c r="B44" s="4" t="s">
        <v>211</v>
      </c>
      <c r="C44" s="22" t="s">
        <v>154</v>
      </c>
      <c r="D44" s="21" t="s">
        <v>3</v>
      </c>
      <c r="E44" s="5">
        <v>3.6100000000000002E-7</v>
      </c>
      <c r="F44" s="4" t="s">
        <v>4</v>
      </c>
      <c r="G44" s="4" t="s">
        <v>5</v>
      </c>
      <c r="H44" s="4" t="s">
        <v>6</v>
      </c>
      <c r="I44" s="4" t="s">
        <v>7</v>
      </c>
      <c r="J44" s="19">
        <f>D6</f>
        <v>0</v>
      </c>
      <c r="K44" s="20">
        <f>D5</f>
        <v>0</v>
      </c>
      <c r="L44" s="7">
        <f t="shared" si="0"/>
        <v>0</v>
      </c>
      <c r="M44" s="12" t="s">
        <v>10</v>
      </c>
      <c r="N44" s="12">
        <v>3.2</v>
      </c>
      <c r="O44" s="13" t="s">
        <v>8</v>
      </c>
      <c r="P44" s="13" t="s">
        <v>9</v>
      </c>
    </row>
    <row r="45" spans="1:16" ht="60.75" x14ac:dyDescent="0.25">
      <c r="A45" s="4" t="s">
        <v>76</v>
      </c>
      <c r="B45" s="4" t="s">
        <v>212</v>
      </c>
      <c r="C45" s="4" t="s">
        <v>154</v>
      </c>
      <c r="D45" s="21" t="s">
        <v>3</v>
      </c>
      <c r="E45" s="5">
        <v>1.6899999999999999E-6</v>
      </c>
      <c r="F45" s="4" t="s">
        <v>4</v>
      </c>
      <c r="G45" s="4" t="s">
        <v>5</v>
      </c>
      <c r="H45" s="4" t="s">
        <v>6</v>
      </c>
      <c r="I45" s="4" t="s">
        <v>7</v>
      </c>
      <c r="J45" s="19">
        <f>D6</f>
        <v>0</v>
      </c>
      <c r="K45" s="20">
        <f>D5</f>
        <v>0</v>
      </c>
      <c r="L45" s="7">
        <f t="shared" si="0"/>
        <v>0</v>
      </c>
      <c r="M45" s="12" t="s">
        <v>10</v>
      </c>
      <c r="N45" s="12">
        <v>3.2</v>
      </c>
      <c r="O45" s="13" t="s">
        <v>8</v>
      </c>
      <c r="P45" s="13" t="s">
        <v>9</v>
      </c>
    </row>
    <row r="46" spans="1:16" ht="60.75" x14ac:dyDescent="0.25">
      <c r="A46" s="4" t="s">
        <v>79</v>
      </c>
      <c r="B46" s="4" t="s">
        <v>213</v>
      </c>
      <c r="C46" s="4" t="s">
        <v>154</v>
      </c>
      <c r="D46" s="21" t="s">
        <v>3</v>
      </c>
      <c r="E46" s="5">
        <v>9.9300000000000002E-9</v>
      </c>
      <c r="F46" s="4" t="s">
        <v>4</v>
      </c>
      <c r="G46" s="4" t="s">
        <v>5</v>
      </c>
      <c r="H46" s="4" t="s">
        <v>6</v>
      </c>
      <c r="I46" s="4" t="s">
        <v>7</v>
      </c>
      <c r="J46" s="19">
        <f>D6</f>
        <v>0</v>
      </c>
      <c r="K46" s="20">
        <f>D5</f>
        <v>0</v>
      </c>
      <c r="L46" s="7">
        <f t="shared" si="0"/>
        <v>0</v>
      </c>
      <c r="M46" s="12" t="s">
        <v>30</v>
      </c>
      <c r="N46" s="12">
        <v>3.2</v>
      </c>
      <c r="O46" s="13" t="s">
        <v>8</v>
      </c>
      <c r="P46" s="13" t="s">
        <v>9</v>
      </c>
    </row>
    <row r="47" spans="1:16" ht="60.75" x14ac:dyDescent="0.25">
      <c r="A47" s="4" t="s">
        <v>91</v>
      </c>
      <c r="B47" s="4" t="s">
        <v>92</v>
      </c>
      <c r="C47" s="4" t="s">
        <v>154</v>
      </c>
      <c r="D47" s="21" t="s">
        <v>3</v>
      </c>
      <c r="E47" s="5">
        <v>2.1399999999999998E-5</v>
      </c>
      <c r="F47" s="4" t="s">
        <v>4</v>
      </c>
      <c r="G47" s="4" t="s">
        <v>5</v>
      </c>
      <c r="H47" s="4" t="s">
        <v>6</v>
      </c>
      <c r="I47" s="4" t="s">
        <v>7</v>
      </c>
      <c r="J47" s="19">
        <f>D6</f>
        <v>0</v>
      </c>
      <c r="K47" s="20">
        <f>D5</f>
        <v>0</v>
      </c>
      <c r="L47" s="7">
        <f t="shared" si="0"/>
        <v>0</v>
      </c>
      <c r="M47" s="12" t="s">
        <v>10</v>
      </c>
      <c r="N47" s="12">
        <v>3.2</v>
      </c>
      <c r="O47" s="13" t="s">
        <v>8</v>
      </c>
      <c r="P47" s="13" t="s">
        <v>9</v>
      </c>
    </row>
    <row r="48" spans="1:16" ht="60.75" x14ac:dyDescent="0.25">
      <c r="A48" s="4" t="s">
        <v>106</v>
      </c>
      <c r="B48" s="4" t="s">
        <v>208</v>
      </c>
      <c r="C48" s="4" t="s">
        <v>154</v>
      </c>
      <c r="D48" s="21" t="s">
        <v>3</v>
      </c>
      <c r="E48" s="5">
        <v>4.97E-9</v>
      </c>
      <c r="F48" s="4" t="s">
        <v>4</v>
      </c>
      <c r="G48" s="4" t="s">
        <v>5</v>
      </c>
      <c r="H48" s="4" t="s">
        <v>6</v>
      </c>
      <c r="I48" s="4" t="s">
        <v>7</v>
      </c>
      <c r="J48" s="19">
        <f>D6</f>
        <v>0</v>
      </c>
      <c r="K48" s="20">
        <f>D5</f>
        <v>0</v>
      </c>
      <c r="L48" s="7">
        <f t="shared" si="0"/>
        <v>0</v>
      </c>
      <c r="M48" s="12" t="s">
        <v>30</v>
      </c>
      <c r="N48" s="12">
        <v>3.2</v>
      </c>
      <c r="O48" s="13" t="s">
        <v>8</v>
      </c>
      <c r="P48" s="13" t="s">
        <v>9</v>
      </c>
    </row>
    <row r="49" spans="1:16" ht="60.75" x14ac:dyDescent="0.25">
      <c r="A49" s="4" t="s">
        <v>107</v>
      </c>
      <c r="B49" s="4" t="s">
        <v>209</v>
      </c>
      <c r="C49" s="4" t="s">
        <v>154</v>
      </c>
      <c r="D49" s="21" t="s">
        <v>3</v>
      </c>
      <c r="E49" s="5">
        <v>3.5300000000000001E-6</v>
      </c>
      <c r="F49" s="4" t="s">
        <v>4</v>
      </c>
      <c r="G49" s="4" t="s">
        <v>5</v>
      </c>
      <c r="H49" s="4" t="s">
        <v>6</v>
      </c>
      <c r="I49" s="4" t="s">
        <v>7</v>
      </c>
      <c r="J49" s="19">
        <f>D6</f>
        <v>0</v>
      </c>
      <c r="K49" s="20">
        <f>D5</f>
        <v>0</v>
      </c>
      <c r="L49" s="7">
        <f t="shared" si="0"/>
        <v>0</v>
      </c>
      <c r="M49" s="12" t="s">
        <v>10</v>
      </c>
      <c r="N49" s="12">
        <v>3.2</v>
      </c>
      <c r="O49" s="13" t="s">
        <v>8</v>
      </c>
      <c r="P49" s="13" t="s">
        <v>9</v>
      </c>
    </row>
    <row r="50" spans="1:16" ht="60.75" x14ac:dyDescent="0.25">
      <c r="A50" s="4" t="s">
        <v>127</v>
      </c>
      <c r="B50" s="4" t="s">
        <v>210</v>
      </c>
      <c r="C50" s="4" t="s">
        <v>154</v>
      </c>
      <c r="D50" s="21" t="s">
        <v>3</v>
      </c>
      <c r="E50" s="5">
        <v>5.8400000000000004E-7</v>
      </c>
      <c r="F50" s="4" t="s">
        <v>4</v>
      </c>
      <c r="G50" s="4" t="s">
        <v>5</v>
      </c>
      <c r="H50" s="4" t="s">
        <v>6</v>
      </c>
      <c r="I50" s="4" t="s">
        <v>7</v>
      </c>
      <c r="J50" s="19">
        <f>D6</f>
        <v>0</v>
      </c>
      <c r="K50" s="20">
        <f>D5</f>
        <v>0</v>
      </c>
      <c r="L50" s="7">
        <f>E50*J50*K50/2000</f>
        <v>0</v>
      </c>
      <c r="M50" s="12" t="s">
        <v>10</v>
      </c>
      <c r="N50" s="12">
        <v>3.2</v>
      </c>
      <c r="O50" s="13" t="s">
        <v>8</v>
      </c>
      <c r="P50" s="13" t="s">
        <v>9</v>
      </c>
    </row>
    <row r="51" spans="1:16" ht="60.75" x14ac:dyDescent="0.25">
      <c r="A51" s="14"/>
      <c r="B51" s="4" t="s">
        <v>122</v>
      </c>
      <c r="C51" s="4" t="s">
        <v>154</v>
      </c>
      <c r="D51" s="21" t="s">
        <v>3</v>
      </c>
      <c r="E51" s="5">
        <v>1.34E-4</v>
      </c>
      <c r="F51" s="4" t="s">
        <v>4</v>
      </c>
      <c r="G51" s="4" t="s">
        <v>5</v>
      </c>
      <c r="H51" s="4" t="s">
        <v>6</v>
      </c>
      <c r="I51" s="4" t="s">
        <v>7</v>
      </c>
      <c r="J51" s="19">
        <f>D6</f>
        <v>0</v>
      </c>
      <c r="K51" s="20">
        <f>D5</f>
        <v>0</v>
      </c>
      <c r="L51" s="7">
        <f>E51*J51*K51/2000</f>
        <v>0</v>
      </c>
      <c r="M51" s="12" t="s">
        <v>30</v>
      </c>
      <c r="N51" s="12">
        <v>3.2</v>
      </c>
      <c r="O51" s="13" t="s">
        <v>8</v>
      </c>
      <c r="P51" s="13" t="s">
        <v>9</v>
      </c>
    </row>
    <row r="52" spans="1:16" x14ac:dyDescent="0.25">
      <c r="A52" s="14"/>
      <c r="B52" s="15" t="s">
        <v>223</v>
      </c>
      <c r="C52" s="15" t="s">
        <v>154</v>
      </c>
      <c r="D52" s="3" t="s">
        <v>3</v>
      </c>
      <c r="E52" s="29">
        <f>E51</f>
        <v>1.34E-4</v>
      </c>
      <c r="F52" s="15" t="s">
        <v>4</v>
      </c>
      <c r="G52" s="15" t="s">
        <v>5</v>
      </c>
      <c r="H52" s="15" t="s">
        <v>6</v>
      </c>
      <c r="I52" s="15" t="s">
        <v>7</v>
      </c>
      <c r="J52" s="27">
        <f>D6</f>
        <v>0</v>
      </c>
      <c r="K52" s="28">
        <f>D5</f>
        <v>0</v>
      </c>
      <c r="L52" s="16">
        <f t="shared" si="0"/>
        <v>0</v>
      </c>
      <c r="M52" s="17"/>
      <c r="N52" s="17"/>
      <c r="O52" s="13" t="s">
        <v>226</v>
      </c>
      <c r="P52" s="18"/>
    </row>
    <row r="53" spans="1:16" ht="60.75" x14ac:dyDescent="0.25">
      <c r="A53" s="4" t="s">
        <v>125</v>
      </c>
      <c r="B53" s="4" t="s">
        <v>126</v>
      </c>
      <c r="C53" s="4" t="s">
        <v>175</v>
      </c>
      <c r="D53" s="21" t="s">
        <v>3</v>
      </c>
      <c r="E53" s="5">
        <v>4.46E-5</v>
      </c>
      <c r="F53" s="4" t="s">
        <v>4</v>
      </c>
      <c r="G53" s="4" t="s">
        <v>5</v>
      </c>
      <c r="H53" s="4" t="s">
        <v>6</v>
      </c>
      <c r="I53" s="4" t="s">
        <v>7</v>
      </c>
      <c r="J53" s="19">
        <f>D6</f>
        <v>0</v>
      </c>
      <c r="K53" s="20">
        <f>D5</f>
        <v>0</v>
      </c>
      <c r="L53" s="7">
        <f t="shared" ref="L53:L61" si="1">E53*J53*K53/2000</f>
        <v>0</v>
      </c>
      <c r="M53" s="12" t="s">
        <v>10</v>
      </c>
      <c r="N53" s="12">
        <v>3.2</v>
      </c>
      <c r="O53" s="13" t="s">
        <v>8</v>
      </c>
      <c r="P53" s="13" t="s">
        <v>9</v>
      </c>
    </row>
    <row r="54" spans="1:16" ht="60.75" x14ac:dyDescent="0.25">
      <c r="A54" s="4" t="s">
        <v>128</v>
      </c>
      <c r="B54" s="4" t="s">
        <v>129</v>
      </c>
      <c r="C54" s="4" t="s">
        <v>176</v>
      </c>
      <c r="D54" s="21" t="s">
        <v>3</v>
      </c>
      <c r="E54" s="5">
        <v>5.4799999999999997E-5</v>
      </c>
      <c r="F54" s="4" t="s">
        <v>4</v>
      </c>
      <c r="G54" s="4" t="s">
        <v>5</v>
      </c>
      <c r="H54" s="4" t="s">
        <v>6</v>
      </c>
      <c r="I54" s="4" t="s">
        <v>7</v>
      </c>
      <c r="J54" s="19">
        <f>D6</f>
        <v>0</v>
      </c>
      <c r="K54" s="20">
        <f>D5</f>
        <v>0</v>
      </c>
      <c r="L54" s="7">
        <f t="shared" si="1"/>
        <v>0</v>
      </c>
      <c r="M54" s="12" t="s">
        <v>15</v>
      </c>
      <c r="N54" s="12">
        <v>3.2</v>
      </c>
      <c r="O54" s="13" t="s">
        <v>8</v>
      </c>
      <c r="P54" s="13" t="s">
        <v>9</v>
      </c>
    </row>
    <row r="55" spans="1:16" ht="60.75" x14ac:dyDescent="0.25">
      <c r="A55" s="4" t="s">
        <v>133</v>
      </c>
      <c r="B55" s="4" t="s">
        <v>134</v>
      </c>
      <c r="C55" s="4" t="s">
        <v>177</v>
      </c>
      <c r="D55" s="21" t="s">
        <v>3</v>
      </c>
      <c r="E55" s="5">
        <v>6.6299999999999999E-5</v>
      </c>
      <c r="F55" s="4" t="s">
        <v>4</v>
      </c>
      <c r="G55" s="4" t="s">
        <v>5</v>
      </c>
      <c r="H55" s="4" t="s">
        <v>6</v>
      </c>
      <c r="I55" s="4" t="s">
        <v>7</v>
      </c>
      <c r="J55" s="19">
        <f>D6</f>
        <v>0</v>
      </c>
      <c r="K55" s="20">
        <f>D5</f>
        <v>0</v>
      </c>
      <c r="L55" s="7">
        <f t="shared" si="1"/>
        <v>0</v>
      </c>
      <c r="M55" s="12" t="s">
        <v>10</v>
      </c>
      <c r="N55" s="12">
        <v>3.2</v>
      </c>
      <c r="O55" s="13" t="s">
        <v>8</v>
      </c>
      <c r="P55" s="13" t="s">
        <v>9</v>
      </c>
    </row>
    <row r="56" spans="1:16" ht="60.75" x14ac:dyDescent="0.25">
      <c r="A56" s="4" t="s">
        <v>135</v>
      </c>
      <c r="B56" s="4" t="s">
        <v>136</v>
      </c>
      <c r="C56" s="4" t="s">
        <v>178</v>
      </c>
      <c r="D56" s="21" t="s">
        <v>3</v>
      </c>
      <c r="E56" s="5">
        <v>9.6299999999999999E-4</v>
      </c>
      <c r="F56" s="4" t="s">
        <v>4</v>
      </c>
      <c r="G56" s="4" t="s">
        <v>5</v>
      </c>
      <c r="H56" s="4" t="s">
        <v>6</v>
      </c>
      <c r="I56" s="4" t="s">
        <v>7</v>
      </c>
      <c r="J56" s="19">
        <f>D6</f>
        <v>0</v>
      </c>
      <c r="K56" s="20">
        <f>D5</f>
        <v>0</v>
      </c>
      <c r="L56" s="7">
        <f t="shared" si="1"/>
        <v>0</v>
      </c>
      <c r="M56" s="12" t="s">
        <v>15</v>
      </c>
      <c r="N56" s="12">
        <v>3.2</v>
      </c>
      <c r="O56" s="13" t="s">
        <v>8</v>
      </c>
      <c r="P56" s="13" t="s">
        <v>9</v>
      </c>
    </row>
    <row r="57" spans="1:16" ht="60.75" x14ac:dyDescent="0.25">
      <c r="A57" s="4" t="s">
        <v>137</v>
      </c>
      <c r="B57" s="4" t="s">
        <v>138</v>
      </c>
      <c r="C57" s="4" t="s">
        <v>179</v>
      </c>
      <c r="D57" s="21" t="s">
        <v>3</v>
      </c>
      <c r="E57" s="5">
        <v>5.27E-5</v>
      </c>
      <c r="F57" s="4" t="s">
        <v>4</v>
      </c>
      <c r="G57" s="4" t="s">
        <v>5</v>
      </c>
      <c r="H57" s="4" t="s">
        <v>6</v>
      </c>
      <c r="I57" s="4" t="s">
        <v>7</v>
      </c>
      <c r="J57" s="19">
        <f>D6</f>
        <v>0</v>
      </c>
      <c r="K57" s="20">
        <f>D5</f>
        <v>0</v>
      </c>
      <c r="L57" s="7">
        <f t="shared" si="1"/>
        <v>0</v>
      </c>
      <c r="M57" s="12" t="s">
        <v>10</v>
      </c>
      <c r="N57" s="12">
        <v>3.2</v>
      </c>
      <c r="O57" s="13" t="s">
        <v>8</v>
      </c>
      <c r="P57" s="13" t="s">
        <v>9</v>
      </c>
    </row>
    <row r="58" spans="1:16" ht="60.75" x14ac:dyDescent="0.25">
      <c r="A58" s="4" t="s">
        <v>145</v>
      </c>
      <c r="B58" s="4" t="s">
        <v>146</v>
      </c>
      <c r="C58" s="4" t="s">
        <v>180</v>
      </c>
      <c r="D58" s="21" t="s">
        <v>3</v>
      </c>
      <c r="E58" s="5">
        <v>8.4599999999999996E-4</v>
      </c>
      <c r="F58" s="4" t="s">
        <v>4</v>
      </c>
      <c r="G58" s="4" t="s">
        <v>5</v>
      </c>
      <c r="H58" s="4" t="s">
        <v>6</v>
      </c>
      <c r="I58" s="4" t="s">
        <v>7</v>
      </c>
      <c r="J58" s="19">
        <f>D6</f>
        <v>0</v>
      </c>
      <c r="K58" s="20">
        <f>D5</f>
        <v>0</v>
      </c>
      <c r="L58" s="7">
        <f t="shared" si="1"/>
        <v>0</v>
      </c>
      <c r="M58" s="12" t="s">
        <v>70</v>
      </c>
      <c r="N58" s="12">
        <v>3.2</v>
      </c>
      <c r="O58" s="13" t="s">
        <v>8</v>
      </c>
      <c r="P58" s="13" t="s">
        <v>9</v>
      </c>
    </row>
    <row r="59" spans="1:16" ht="60.75" x14ac:dyDescent="0.25">
      <c r="A59" s="4" t="s">
        <v>147</v>
      </c>
      <c r="B59" s="4" t="s">
        <v>148</v>
      </c>
      <c r="C59" s="4" t="s">
        <v>181</v>
      </c>
      <c r="D59" s="21" t="s">
        <v>3</v>
      </c>
      <c r="E59" s="5">
        <v>2.4700000000000001E-5</v>
      </c>
      <c r="F59" s="4" t="s">
        <v>4</v>
      </c>
      <c r="G59" s="4" t="s">
        <v>5</v>
      </c>
      <c r="H59" s="4" t="s">
        <v>6</v>
      </c>
      <c r="I59" s="4" t="s">
        <v>7</v>
      </c>
      <c r="J59" s="19">
        <f>D6</f>
        <v>0</v>
      </c>
      <c r="K59" s="20">
        <f>D5</f>
        <v>0</v>
      </c>
      <c r="L59" s="7">
        <f t="shared" si="1"/>
        <v>0</v>
      </c>
      <c r="M59" s="12" t="s">
        <v>10</v>
      </c>
      <c r="N59" s="12">
        <v>3.2</v>
      </c>
      <c r="O59" s="13" t="s">
        <v>8</v>
      </c>
      <c r="P59" s="13" t="s">
        <v>9</v>
      </c>
    </row>
    <row r="60" spans="1:16" ht="60.75" x14ac:dyDescent="0.25">
      <c r="A60" s="4" t="s">
        <v>84</v>
      </c>
      <c r="B60" s="4" t="s">
        <v>85</v>
      </c>
      <c r="C60" s="4" t="s">
        <v>170</v>
      </c>
      <c r="D60" s="21" t="s">
        <v>3</v>
      </c>
      <c r="E60" s="5">
        <v>2.6800000000000001E-4</v>
      </c>
      <c r="F60" s="4" t="s">
        <v>4</v>
      </c>
      <c r="G60" s="4" t="s">
        <v>5</v>
      </c>
      <c r="H60" s="4" t="s">
        <v>6</v>
      </c>
      <c r="I60" s="4" t="s">
        <v>7</v>
      </c>
      <c r="J60" s="19">
        <f>D6</f>
        <v>0</v>
      </c>
      <c r="K60" s="20">
        <f>D5</f>
        <v>0</v>
      </c>
      <c r="L60" s="7">
        <f t="shared" si="1"/>
        <v>0</v>
      </c>
      <c r="M60" s="12" t="s">
        <v>15</v>
      </c>
      <c r="N60" s="12">
        <v>3.2</v>
      </c>
      <c r="O60" s="13" t="s">
        <v>8</v>
      </c>
      <c r="P60" s="13" t="s">
        <v>9</v>
      </c>
    </row>
    <row r="61" spans="1:16" x14ac:dyDescent="0.25">
      <c r="A61" s="14"/>
      <c r="B61" s="15" t="s">
        <v>182</v>
      </c>
      <c r="C61" s="15" t="s">
        <v>183</v>
      </c>
      <c r="D61" s="3" t="s">
        <v>3</v>
      </c>
      <c r="E61" s="26">
        <f>SUM(E15:E31) +E33+ SUM(E52:E60)</f>
        <v>7.953085E-2</v>
      </c>
      <c r="F61" s="15" t="s">
        <v>4</v>
      </c>
      <c r="G61" s="15" t="s">
        <v>5</v>
      </c>
      <c r="H61" s="15" t="s">
        <v>6</v>
      </c>
      <c r="I61" s="15" t="s">
        <v>7</v>
      </c>
      <c r="J61" s="27">
        <f>D6</f>
        <v>0</v>
      </c>
      <c r="K61" s="28">
        <f>D5</f>
        <v>0</v>
      </c>
      <c r="L61" s="16">
        <f t="shared" si="1"/>
        <v>0</v>
      </c>
      <c r="M61" s="17"/>
      <c r="N61" s="17"/>
      <c r="O61" s="13" t="s">
        <v>205</v>
      </c>
      <c r="P61" s="18"/>
    </row>
    <row r="62" spans="1:16" ht="60" x14ac:dyDescent="0.25">
      <c r="A62" s="4" t="s">
        <v>19</v>
      </c>
      <c r="B62" s="4" t="s">
        <v>20</v>
      </c>
      <c r="C62" s="4" t="s">
        <v>18</v>
      </c>
      <c r="D62" s="21" t="s">
        <v>206</v>
      </c>
      <c r="E62" s="5">
        <v>18</v>
      </c>
      <c r="F62" s="4" t="s">
        <v>4</v>
      </c>
      <c r="G62" s="4" t="s">
        <v>21</v>
      </c>
      <c r="H62" s="4" t="s">
        <v>1</v>
      </c>
      <c r="I62" s="4" t="s">
        <v>22</v>
      </c>
      <c r="J62" s="14"/>
      <c r="K62" s="20">
        <f>D5</f>
        <v>0</v>
      </c>
      <c r="L62" s="7">
        <f>E62*K62/2000</f>
        <v>0</v>
      </c>
      <c r="M62" s="12" t="s">
        <v>10</v>
      </c>
      <c r="N62" s="12"/>
      <c r="O62" s="13"/>
      <c r="P62" s="13" t="s">
        <v>23</v>
      </c>
    </row>
    <row r="63" spans="1:16" ht="45" x14ac:dyDescent="0.25">
      <c r="A63" s="4" t="s">
        <v>19</v>
      </c>
      <c r="B63" s="4" t="s">
        <v>20</v>
      </c>
      <c r="C63" s="4" t="s">
        <v>18</v>
      </c>
      <c r="D63" s="21" t="s">
        <v>24</v>
      </c>
      <c r="E63" s="5">
        <v>9.1</v>
      </c>
      <c r="F63" s="4" t="s">
        <v>4</v>
      </c>
      <c r="G63" s="4" t="s">
        <v>21</v>
      </c>
      <c r="H63" s="4" t="s">
        <v>1</v>
      </c>
      <c r="I63" s="4" t="s">
        <v>22</v>
      </c>
      <c r="J63" s="14"/>
      <c r="K63" s="20">
        <f>D5</f>
        <v>0</v>
      </c>
      <c r="L63" s="7">
        <f>E63*K63/2000</f>
        <v>0</v>
      </c>
      <c r="M63" s="12" t="s">
        <v>10</v>
      </c>
      <c r="N63" s="12"/>
      <c r="O63" s="13"/>
      <c r="P63" s="13" t="s">
        <v>23</v>
      </c>
    </row>
    <row r="64" spans="1:16" ht="60.75" x14ac:dyDescent="0.25">
      <c r="A64" s="4"/>
      <c r="B64" s="4" t="s">
        <v>105</v>
      </c>
      <c r="C64" s="4" t="s">
        <v>104</v>
      </c>
      <c r="D64" s="21" t="s">
        <v>203</v>
      </c>
      <c r="E64" s="5">
        <v>3.17</v>
      </c>
      <c r="F64" s="4" t="s">
        <v>4</v>
      </c>
      <c r="G64" s="4" t="s">
        <v>5</v>
      </c>
      <c r="H64" s="4" t="s">
        <v>6</v>
      </c>
      <c r="I64" s="4" t="s">
        <v>7</v>
      </c>
      <c r="J64" s="19">
        <f>D6</f>
        <v>0</v>
      </c>
      <c r="K64" s="20">
        <f>D5</f>
        <v>0</v>
      </c>
      <c r="L64" s="7">
        <f t="shared" ref="L64:L85" si="2">E64*J64*K64/2000</f>
        <v>0</v>
      </c>
      <c r="M64" s="12" t="s">
        <v>15</v>
      </c>
      <c r="N64" s="12">
        <v>3.2</v>
      </c>
      <c r="O64" s="13" t="s">
        <v>8</v>
      </c>
      <c r="P64" s="13" t="s">
        <v>9</v>
      </c>
    </row>
    <row r="65" spans="1:16" ht="60.75" x14ac:dyDescent="0.25">
      <c r="A65" s="4"/>
      <c r="B65" s="4" t="s">
        <v>105</v>
      </c>
      <c r="C65" s="4" t="s">
        <v>104</v>
      </c>
      <c r="D65" s="21" t="s">
        <v>204</v>
      </c>
      <c r="E65" s="5">
        <v>1.94</v>
      </c>
      <c r="F65" s="4" t="s">
        <v>4</v>
      </c>
      <c r="G65" s="4" t="s">
        <v>5</v>
      </c>
      <c r="H65" s="4" t="s">
        <v>6</v>
      </c>
      <c r="I65" s="4" t="s">
        <v>7</v>
      </c>
      <c r="J65" s="19">
        <f>D6</f>
        <v>0</v>
      </c>
      <c r="K65" s="20">
        <f>D5</f>
        <v>0</v>
      </c>
      <c r="L65" s="7">
        <f t="shared" si="2"/>
        <v>0</v>
      </c>
      <c r="M65" s="12" t="s">
        <v>15</v>
      </c>
      <c r="N65" s="12">
        <v>3.2</v>
      </c>
      <c r="O65" s="13" t="s">
        <v>8</v>
      </c>
      <c r="P65" s="13" t="s">
        <v>9</v>
      </c>
    </row>
    <row r="66" spans="1:16" ht="84.75" x14ac:dyDescent="0.25">
      <c r="A66" s="4"/>
      <c r="B66" s="4" t="s">
        <v>113</v>
      </c>
      <c r="C66" s="4" t="s">
        <v>151</v>
      </c>
      <c r="D66" s="21" t="s">
        <v>3</v>
      </c>
      <c r="E66" s="5">
        <v>3.8399999999999997E-2</v>
      </c>
      <c r="F66" s="4" t="s">
        <v>4</v>
      </c>
      <c r="G66" s="4" t="s">
        <v>5</v>
      </c>
      <c r="H66" s="4" t="s">
        <v>6</v>
      </c>
      <c r="I66" s="4" t="s">
        <v>7</v>
      </c>
      <c r="J66" s="19">
        <f>D6</f>
        <v>0</v>
      </c>
      <c r="K66" s="20">
        <f>D5</f>
        <v>0</v>
      </c>
      <c r="L66" s="7">
        <f t="shared" si="2"/>
        <v>0</v>
      </c>
      <c r="M66" s="12" t="s">
        <v>10</v>
      </c>
      <c r="N66" s="12">
        <v>3.2</v>
      </c>
      <c r="O66" s="13" t="s">
        <v>114</v>
      </c>
      <c r="P66" s="13" t="s">
        <v>9</v>
      </c>
    </row>
    <row r="67" spans="1:16" x14ac:dyDescent="0.25">
      <c r="A67" s="4"/>
      <c r="B67" s="4" t="s">
        <v>116</v>
      </c>
      <c r="C67" s="4" t="s">
        <v>115</v>
      </c>
      <c r="D67" s="21" t="s">
        <v>3</v>
      </c>
      <c r="E67" s="5">
        <v>4.8309999999999999E-2</v>
      </c>
      <c r="F67" s="4" t="s">
        <v>4</v>
      </c>
      <c r="G67" s="4" t="s">
        <v>5</v>
      </c>
      <c r="H67" s="4" t="s">
        <v>6</v>
      </c>
      <c r="I67" s="4" t="s">
        <v>7</v>
      </c>
      <c r="J67" s="19">
        <f>D6</f>
        <v>0</v>
      </c>
      <c r="K67" s="20">
        <f>D5</f>
        <v>0</v>
      </c>
      <c r="L67" s="7">
        <f t="shared" si="2"/>
        <v>0</v>
      </c>
      <c r="M67" s="12" t="s">
        <v>112</v>
      </c>
      <c r="N67" s="12"/>
      <c r="O67" s="13" t="s">
        <v>117</v>
      </c>
      <c r="P67" s="13" t="s">
        <v>118</v>
      </c>
    </row>
    <row r="68" spans="1:16" ht="84.75" x14ac:dyDescent="0.25">
      <c r="A68" s="4"/>
      <c r="B68" s="4" t="s">
        <v>119</v>
      </c>
      <c r="C68" s="4" t="s">
        <v>152</v>
      </c>
      <c r="D68" s="21" t="s">
        <v>3</v>
      </c>
      <c r="E68" s="5">
        <v>3.8399999999999997E-2</v>
      </c>
      <c r="F68" s="4" t="s">
        <v>4</v>
      </c>
      <c r="G68" s="4" t="s">
        <v>5</v>
      </c>
      <c r="H68" s="4" t="s">
        <v>6</v>
      </c>
      <c r="I68" s="4" t="s">
        <v>7</v>
      </c>
      <c r="J68" s="19">
        <f>D6</f>
        <v>0</v>
      </c>
      <c r="K68" s="20">
        <f>D5</f>
        <v>0</v>
      </c>
      <c r="L68" s="7">
        <f t="shared" si="2"/>
        <v>0</v>
      </c>
      <c r="M68" s="12" t="s">
        <v>10</v>
      </c>
      <c r="N68" s="12">
        <v>3.2</v>
      </c>
      <c r="O68" s="13" t="s">
        <v>114</v>
      </c>
      <c r="P68" s="13" t="s">
        <v>9</v>
      </c>
    </row>
    <row r="69" spans="1:16" x14ac:dyDescent="0.25">
      <c r="A69" s="4"/>
      <c r="B69" s="4" t="s">
        <v>120</v>
      </c>
      <c r="C69" s="23" t="s">
        <v>153</v>
      </c>
      <c r="D69" s="21" t="s">
        <v>3</v>
      </c>
      <c r="E69" s="5">
        <v>4.8309999999999999E-2</v>
      </c>
      <c r="F69" s="4" t="s">
        <v>4</v>
      </c>
      <c r="G69" s="4" t="s">
        <v>5</v>
      </c>
      <c r="H69" s="4" t="s">
        <v>6</v>
      </c>
      <c r="I69" s="4" t="s">
        <v>7</v>
      </c>
      <c r="J69" s="19">
        <f>D6</f>
        <v>0</v>
      </c>
      <c r="K69" s="20">
        <f>D5</f>
        <v>0</v>
      </c>
      <c r="L69" s="7">
        <f t="shared" si="2"/>
        <v>0</v>
      </c>
      <c r="M69" s="12" t="s">
        <v>112</v>
      </c>
      <c r="N69" s="12"/>
      <c r="O69" s="13" t="s">
        <v>121</v>
      </c>
      <c r="P69" s="13" t="s">
        <v>118</v>
      </c>
    </row>
    <row r="70" spans="1:16" ht="72.75" x14ac:dyDescent="0.25">
      <c r="A70" s="6">
        <v>2025884</v>
      </c>
      <c r="B70" s="4" t="s">
        <v>131</v>
      </c>
      <c r="C70" s="4" t="s">
        <v>130</v>
      </c>
      <c r="D70" s="21" t="s">
        <v>3</v>
      </c>
      <c r="E70" s="5">
        <v>5.8799999999999998E-4</v>
      </c>
      <c r="F70" s="4" t="s">
        <v>4</v>
      </c>
      <c r="G70" s="4" t="s">
        <v>5</v>
      </c>
      <c r="H70" s="4" t="s">
        <v>6</v>
      </c>
      <c r="I70" s="4" t="s">
        <v>7</v>
      </c>
      <c r="J70" s="19">
        <f>D6</f>
        <v>0</v>
      </c>
      <c r="K70" s="20">
        <f>D5</f>
        <v>0</v>
      </c>
      <c r="L70" s="7">
        <f t="shared" si="2"/>
        <v>0</v>
      </c>
      <c r="M70" s="12" t="s">
        <v>15</v>
      </c>
      <c r="N70" s="12">
        <v>3.2</v>
      </c>
      <c r="O70" s="13" t="s">
        <v>132</v>
      </c>
      <c r="P70" s="13" t="s">
        <v>9</v>
      </c>
    </row>
    <row r="71" spans="1:16" ht="60.75" x14ac:dyDescent="0.25">
      <c r="A71" s="4"/>
      <c r="B71" s="4" t="s">
        <v>229</v>
      </c>
      <c r="C71" s="4" t="s">
        <v>2</v>
      </c>
      <c r="D71" s="21" t="s">
        <v>3</v>
      </c>
      <c r="E71" s="5">
        <v>0.12</v>
      </c>
      <c r="F71" s="4" t="s">
        <v>4</v>
      </c>
      <c r="G71" s="4" t="s">
        <v>5</v>
      </c>
      <c r="H71" s="4" t="s">
        <v>6</v>
      </c>
      <c r="I71" s="4" t="s">
        <v>7</v>
      </c>
      <c r="J71" s="19">
        <f>D6</f>
        <v>0</v>
      </c>
      <c r="K71" s="20">
        <f>D5</f>
        <v>0</v>
      </c>
      <c r="L71" s="7">
        <f t="shared" si="2"/>
        <v>0</v>
      </c>
      <c r="M71" s="12" t="s">
        <v>10</v>
      </c>
      <c r="N71" s="12">
        <v>3.2</v>
      </c>
      <c r="O71" s="13" t="s">
        <v>8</v>
      </c>
      <c r="P71" s="13" t="s">
        <v>9</v>
      </c>
    </row>
    <row r="72" spans="1:16" ht="60.75" x14ac:dyDescent="0.25">
      <c r="A72" s="4" t="s">
        <v>40</v>
      </c>
      <c r="B72" s="4" t="s">
        <v>41</v>
      </c>
      <c r="C72" s="4"/>
      <c r="D72" s="21" t="s">
        <v>3</v>
      </c>
      <c r="E72" s="5">
        <v>4.7499999999999999E-3</v>
      </c>
      <c r="F72" s="4" t="s">
        <v>4</v>
      </c>
      <c r="G72" s="4" t="s">
        <v>5</v>
      </c>
      <c r="H72" s="4" t="s">
        <v>6</v>
      </c>
      <c r="I72" s="4" t="s">
        <v>7</v>
      </c>
      <c r="J72" s="19">
        <f>D6</f>
        <v>0</v>
      </c>
      <c r="K72" s="20">
        <f>D5</f>
        <v>0</v>
      </c>
      <c r="L72" s="7">
        <f t="shared" si="2"/>
        <v>0</v>
      </c>
      <c r="M72" s="12" t="s">
        <v>10</v>
      </c>
      <c r="N72" s="12">
        <v>3.2</v>
      </c>
      <c r="O72" s="13" t="s">
        <v>8</v>
      </c>
      <c r="P72" s="13" t="s">
        <v>9</v>
      </c>
    </row>
    <row r="73" spans="1:16" ht="60.75" x14ac:dyDescent="0.25">
      <c r="A73" s="4" t="s">
        <v>56</v>
      </c>
      <c r="B73" s="4" t="s">
        <v>57</v>
      </c>
      <c r="C73" s="4"/>
      <c r="D73" s="21" t="s">
        <v>3</v>
      </c>
      <c r="E73" s="5">
        <v>3.0800000000000001E-4</v>
      </c>
      <c r="F73" s="4" t="s">
        <v>4</v>
      </c>
      <c r="G73" s="4" t="s">
        <v>5</v>
      </c>
      <c r="H73" s="4" t="s">
        <v>6</v>
      </c>
      <c r="I73" s="4" t="s">
        <v>7</v>
      </c>
      <c r="J73" s="19">
        <f>D6</f>
        <v>0</v>
      </c>
      <c r="K73" s="20">
        <f>D5</f>
        <v>0</v>
      </c>
      <c r="L73" s="7">
        <f t="shared" si="2"/>
        <v>0</v>
      </c>
      <c r="M73" s="12" t="s">
        <v>10</v>
      </c>
      <c r="N73" s="12">
        <v>3.2</v>
      </c>
      <c r="O73" s="13" t="s">
        <v>8</v>
      </c>
      <c r="P73" s="13" t="s">
        <v>9</v>
      </c>
    </row>
    <row r="74" spans="1:16" ht="60.75" x14ac:dyDescent="0.25">
      <c r="A74" s="4" t="s">
        <v>58</v>
      </c>
      <c r="B74" s="4" t="s">
        <v>59</v>
      </c>
      <c r="C74" s="4"/>
      <c r="D74" s="21" t="s">
        <v>3</v>
      </c>
      <c r="E74" s="5">
        <v>9.4699999999999998E-5</v>
      </c>
      <c r="F74" s="4" t="s">
        <v>4</v>
      </c>
      <c r="G74" s="4" t="s">
        <v>5</v>
      </c>
      <c r="H74" s="4" t="s">
        <v>6</v>
      </c>
      <c r="I74" s="4" t="s">
        <v>7</v>
      </c>
      <c r="J74" s="19">
        <f>D6</f>
        <v>0</v>
      </c>
      <c r="K74" s="20">
        <f>D5</f>
        <v>0</v>
      </c>
      <c r="L74" s="7">
        <f t="shared" si="2"/>
        <v>0</v>
      </c>
      <c r="M74" s="12" t="s">
        <v>10</v>
      </c>
      <c r="N74" s="12">
        <v>3.2</v>
      </c>
      <c r="O74" s="13" t="s">
        <v>8</v>
      </c>
      <c r="P74" s="13" t="s">
        <v>9</v>
      </c>
    </row>
    <row r="75" spans="1:16" ht="60.75" x14ac:dyDescent="0.25">
      <c r="A75" s="4" t="s">
        <v>66</v>
      </c>
      <c r="B75" s="4" t="s">
        <v>67</v>
      </c>
      <c r="C75" s="4"/>
      <c r="D75" s="21" t="s">
        <v>3</v>
      </c>
      <c r="E75" s="5">
        <v>7.0900000000000005E-2</v>
      </c>
      <c r="F75" s="4" t="s">
        <v>4</v>
      </c>
      <c r="G75" s="4" t="s">
        <v>5</v>
      </c>
      <c r="H75" s="4" t="s">
        <v>6</v>
      </c>
      <c r="I75" s="4" t="s">
        <v>7</v>
      </c>
      <c r="J75" s="19">
        <f>D6</f>
        <v>0</v>
      </c>
      <c r="K75" s="20">
        <f>D5</f>
        <v>0</v>
      </c>
      <c r="L75" s="7">
        <f t="shared" si="2"/>
        <v>0</v>
      </c>
      <c r="M75" s="12" t="s">
        <v>15</v>
      </c>
      <c r="N75" s="12">
        <v>3.2</v>
      </c>
      <c r="O75" s="13" t="s">
        <v>8</v>
      </c>
      <c r="P75" s="13" t="s">
        <v>9</v>
      </c>
    </row>
    <row r="76" spans="1:16" ht="60.75" x14ac:dyDescent="0.25">
      <c r="A76" s="4" t="s">
        <v>80</v>
      </c>
      <c r="B76" s="4" t="s">
        <v>81</v>
      </c>
      <c r="C76" s="4"/>
      <c r="D76" s="21" t="s">
        <v>3</v>
      </c>
      <c r="E76" s="5">
        <v>3.7499999999999999E-3</v>
      </c>
      <c r="F76" s="4" t="s">
        <v>4</v>
      </c>
      <c r="G76" s="4" t="s">
        <v>5</v>
      </c>
      <c r="H76" s="4" t="s">
        <v>6</v>
      </c>
      <c r="I76" s="4" t="s">
        <v>7</v>
      </c>
      <c r="J76" s="19">
        <f>D6</f>
        <v>0</v>
      </c>
      <c r="K76" s="20">
        <f>D5</f>
        <v>0</v>
      </c>
      <c r="L76" s="7">
        <f t="shared" si="2"/>
        <v>0</v>
      </c>
      <c r="M76" s="12" t="s">
        <v>10</v>
      </c>
      <c r="N76" s="12">
        <v>3.2</v>
      </c>
      <c r="O76" s="13" t="s">
        <v>8</v>
      </c>
      <c r="P76" s="13" t="s">
        <v>9</v>
      </c>
    </row>
    <row r="77" spans="1:16" ht="60.75" x14ac:dyDescent="0.25">
      <c r="A77" s="4" t="s">
        <v>82</v>
      </c>
      <c r="B77" s="4" t="s">
        <v>83</v>
      </c>
      <c r="C77" s="4"/>
      <c r="D77" s="21" t="s">
        <v>3</v>
      </c>
      <c r="E77" s="5">
        <v>4.37E-4</v>
      </c>
      <c r="F77" s="4" t="s">
        <v>4</v>
      </c>
      <c r="G77" s="4" t="s">
        <v>5</v>
      </c>
      <c r="H77" s="4" t="s">
        <v>6</v>
      </c>
      <c r="I77" s="4" t="s">
        <v>7</v>
      </c>
      <c r="J77" s="19">
        <f>D6</f>
        <v>0</v>
      </c>
      <c r="K77" s="20">
        <f>D5</f>
        <v>0</v>
      </c>
      <c r="L77" s="7">
        <f t="shared" si="2"/>
        <v>0</v>
      </c>
      <c r="M77" s="12" t="s">
        <v>10</v>
      </c>
      <c r="N77" s="12">
        <v>3.2</v>
      </c>
      <c r="O77" s="13" t="s">
        <v>8</v>
      </c>
      <c r="P77" s="13" t="s">
        <v>9</v>
      </c>
    </row>
    <row r="78" spans="1:16" ht="60.75" x14ac:dyDescent="0.25">
      <c r="A78" s="4" t="s">
        <v>93</v>
      </c>
      <c r="B78" s="4" t="s">
        <v>94</v>
      </c>
      <c r="C78" s="4"/>
      <c r="D78" s="21" t="s">
        <v>3</v>
      </c>
      <c r="E78" s="5">
        <v>3.3799999999999998E-4</v>
      </c>
      <c r="F78" s="4" t="s">
        <v>4</v>
      </c>
      <c r="G78" s="4" t="s">
        <v>5</v>
      </c>
      <c r="H78" s="4" t="s">
        <v>6</v>
      </c>
      <c r="I78" s="4" t="s">
        <v>7</v>
      </c>
      <c r="J78" s="19">
        <f>D6</f>
        <v>0</v>
      </c>
      <c r="K78" s="20">
        <f>D5</f>
        <v>0</v>
      </c>
      <c r="L78" s="7">
        <f t="shared" si="2"/>
        <v>0</v>
      </c>
      <c r="M78" s="12" t="s">
        <v>10</v>
      </c>
      <c r="N78" s="12">
        <v>3.2</v>
      </c>
      <c r="O78" s="13" t="s">
        <v>8</v>
      </c>
      <c r="P78" s="13" t="s">
        <v>9</v>
      </c>
    </row>
    <row r="79" spans="1:16" ht="60.75" x14ac:dyDescent="0.25">
      <c r="A79" s="4" t="s">
        <v>97</v>
      </c>
      <c r="B79" s="4" t="s">
        <v>98</v>
      </c>
      <c r="C79" s="4"/>
      <c r="D79" s="21" t="s">
        <v>3</v>
      </c>
      <c r="E79" s="5">
        <v>3.0800000000000003E-5</v>
      </c>
      <c r="F79" s="4" t="s">
        <v>4</v>
      </c>
      <c r="G79" s="4" t="s">
        <v>5</v>
      </c>
      <c r="H79" s="4" t="s">
        <v>6</v>
      </c>
      <c r="I79" s="4" t="s">
        <v>7</v>
      </c>
      <c r="J79" s="19">
        <f>D6</f>
        <v>0</v>
      </c>
      <c r="K79" s="20">
        <f>D5</f>
        <v>0</v>
      </c>
      <c r="L79" s="7">
        <f t="shared" si="2"/>
        <v>0</v>
      </c>
      <c r="M79" s="12" t="s">
        <v>10</v>
      </c>
      <c r="N79" s="12">
        <v>3.2</v>
      </c>
      <c r="O79" s="13" t="s">
        <v>8</v>
      </c>
      <c r="P79" s="13" t="s">
        <v>9</v>
      </c>
    </row>
    <row r="80" spans="1:16" ht="60.75" x14ac:dyDescent="0.25">
      <c r="A80" s="4" t="s">
        <v>99</v>
      </c>
      <c r="B80" s="4" t="s">
        <v>100</v>
      </c>
      <c r="C80" s="4"/>
      <c r="D80" s="21" t="s">
        <v>3</v>
      </c>
      <c r="E80" s="5">
        <v>7.4400000000000006E-5</v>
      </c>
      <c r="F80" s="4" t="s">
        <v>4</v>
      </c>
      <c r="G80" s="4" t="s">
        <v>5</v>
      </c>
      <c r="H80" s="4" t="s">
        <v>6</v>
      </c>
      <c r="I80" s="4" t="s">
        <v>7</v>
      </c>
      <c r="J80" s="19">
        <f>D6</f>
        <v>0</v>
      </c>
      <c r="K80" s="20">
        <f>D5</f>
        <v>0</v>
      </c>
      <c r="L80" s="7">
        <f t="shared" si="2"/>
        <v>0</v>
      </c>
      <c r="M80" s="12" t="s">
        <v>10</v>
      </c>
      <c r="N80" s="12">
        <v>3.2</v>
      </c>
      <c r="O80" s="13" t="s">
        <v>8</v>
      </c>
      <c r="P80" s="13" t="s">
        <v>9</v>
      </c>
    </row>
    <row r="81" spans="1:16" ht="60.75" x14ac:dyDescent="0.25">
      <c r="A81" s="4" t="s">
        <v>101</v>
      </c>
      <c r="B81" s="4" t="s">
        <v>102</v>
      </c>
      <c r="C81" s="4"/>
      <c r="D81" s="21" t="s">
        <v>3</v>
      </c>
      <c r="E81" s="5">
        <v>1.5299999999999999E-3</v>
      </c>
      <c r="F81" s="4" t="s">
        <v>4</v>
      </c>
      <c r="G81" s="4" t="s">
        <v>5</v>
      </c>
      <c r="H81" s="4" t="s">
        <v>6</v>
      </c>
      <c r="I81" s="4" t="s">
        <v>7</v>
      </c>
      <c r="J81" s="19">
        <f>D6</f>
        <v>0</v>
      </c>
      <c r="K81" s="20">
        <f>D5</f>
        <v>0</v>
      </c>
      <c r="L81" s="7">
        <f t="shared" si="2"/>
        <v>0</v>
      </c>
      <c r="M81" s="12" t="s">
        <v>10</v>
      </c>
      <c r="N81" s="12">
        <v>3.2</v>
      </c>
      <c r="O81" s="13" t="s">
        <v>8</v>
      </c>
      <c r="P81" s="13" t="s">
        <v>9</v>
      </c>
    </row>
    <row r="82" spans="1:16" ht="60.75" x14ac:dyDescent="0.25">
      <c r="A82" s="4" t="s">
        <v>123</v>
      </c>
      <c r="B82" s="4" t="s">
        <v>124</v>
      </c>
      <c r="C82" s="4"/>
      <c r="D82" s="21" t="s">
        <v>3</v>
      </c>
      <c r="E82" s="5">
        <v>2.87E-2</v>
      </c>
      <c r="F82" s="4" t="s">
        <v>4</v>
      </c>
      <c r="G82" s="4" t="s">
        <v>5</v>
      </c>
      <c r="H82" s="4" t="s">
        <v>6</v>
      </c>
      <c r="I82" s="4" t="s">
        <v>7</v>
      </c>
      <c r="J82" s="19">
        <f>D6</f>
        <v>0</v>
      </c>
      <c r="K82" s="20">
        <f>D5</f>
        <v>0</v>
      </c>
      <c r="L82" s="7">
        <f t="shared" si="2"/>
        <v>0</v>
      </c>
      <c r="M82" s="12" t="s">
        <v>10</v>
      </c>
      <c r="N82" s="12">
        <v>3.2</v>
      </c>
      <c r="O82" s="13" t="s">
        <v>8</v>
      </c>
      <c r="P82" s="13" t="s">
        <v>9</v>
      </c>
    </row>
    <row r="83" spans="1:16" ht="60.75" x14ac:dyDescent="0.25">
      <c r="A83" s="4" t="s">
        <v>139</v>
      </c>
      <c r="B83" s="4" t="s">
        <v>140</v>
      </c>
      <c r="C83" s="4"/>
      <c r="D83" s="21" t="s">
        <v>3</v>
      </c>
      <c r="E83" s="5">
        <v>3.54E-5</v>
      </c>
      <c r="F83" s="4" t="s">
        <v>4</v>
      </c>
      <c r="G83" s="4" t="s">
        <v>5</v>
      </c>
      <c r="H83" s="4" t="s">
        <v>6</v>
      </c>
      <c r="I83" s="4" t="s">
        <v>7</v>
      </c>
      <c r="J83" s="19">
        <f>D6</f>
        <v>0</v>
      </c>
      <c r="K83" s="20">
        <f>D5</f>
        <v>0</v>
      </c>
      <c r="L83" s="7">
        <f t="shared" si="2"/>
        <v>0</v>
      </c>
      <c r="M83" s="12" t="s">
        <v>30</v>
      </c>
      <c r="N83" s="12">
        <v>3.2</v>
      </c>
      <c r="O83" s="13" t="s">
        <v>8</v>
      </c>
      <c r="P83" s="13" t="s">
        <v>9</v>
      </c>
    </row>
    <row r="84" spans="1:16" ht="60.75" x14ac:dyDescent="0.25">
      <c r="A84" s="4" t="s">
        <v>141</v>
      </c>
      <c r="B84" s="4" t="s">
        <v>142</v>
      </c>
      <c r="C84" s="4"/>
      <c r="D84" s="21" t="s">
        <v>3</v>
      </c>
      <c r="E84" s="5">
        <v>1.11E-4</v>
      </c>
      <c r="F84" s="4" t="s">
        <v>4</v>
      </c>
      <c r="G84" s="4" t="s">
        <v>5</v>
      </c>
      <c r="H84" s="4" t="s">
        <v>6</v>
      </c>
      <c r="I84" s="4" t="s">
        <v>7</v>
      </c>
      <c r="J84" s="19">
        <f>D6</f>
        <v>0</v>
      </c>
      <c r="K84" s="20">
        <f>D5</f>
        <v>0</v>
      </c>
      <c r="L84" s="7">
        <f t="shared" si="2"/>
        <v>0</v>
      </c>
      <c r="M84" s="12" t="s">
        <v>10</v>
      </c>
      <c r="N84" s="12">
        <v>3.2</v>
      </c>
      <c r="O84" s="13" t="s">
        <v>8</v>
      </c>
      <c r="P84" s="13" t="s">
        <v>9</v>
      </c>
    </row>
    <row r="85" spans="1:16" ht="60.75" x14ac:dyDescent="0.25">
      <c r="A85" s="4" t="s">
        <v>143</v>
      </c>
      <c r="B85" s="4" t="s">
        <v>144</v>
      </c>
      <c r="C85" s="4"/>
      <c r="D85" s="21" t="s">
        <v>3</v>
      </c>
      <c r="E85" s="5">
        <v>1.8E-5</v>
      </c>
      <c r="F85" s="4" t="s">
        <v>4</v>
      </c>
      <c r="G85" s="4" t="s">
        <v>5</v>
      </c>
      <c r="H85" s="4" t="s">
        <v>6</v>
      </c>
      <c r="I85" s="4" t="s">
        <v>7</v>
      </c>
      <c r="J85" s="19">
        <f>D6</f>
        <v>0</v>
      </c>
      <c r="K85" s="20">
        <f>D5</f>
        <v>0</v>
      </c>
      <c r="L85" s="7">
        <f t="shared" si="2"/>
        <v>0</v>
      </c>
      <c r="M85" s="12" t="s">
        <v>30</v>
      </c>
      <c r="N85" s="12">
        <v>3.2</v>
      </c>
      <c r="O85" s="13" t="s">
        <v>8</v>
      </c>
      <c r="P85" s="13" t="s">
        <v>9</v>
      </c>
    </row>
    <row r="86" spans="1:16" ht="60.75" x14ac:dyDescent="0.25">
      <c r="A86" s="4"/>
      <c r="B86" s="4" t="s">
        <v>230</v>
      </c>
      <c r="C86" s="4" t="s">
        <v>231</v>
      </c>
      <c r="D86" s="21" t="s">
        <v>3</v>
      </c>
      <c r="E86" s="5">
        <v>1.64</v>
      </c>
      <c r="F86" s="4" t="s">
        <v>4</v>
      </c>
      <c r="G86" s="4" t="s">
        <v>5</v>
      </c>
      <c r="H86" s="4" t="s">
        <v>6</v>
      </c>
      <c r="I86" s="4" t="s">
        <v>7</v>
      </c>
      <c r="J86" s="19">
        <f>D6</f>
        <v>0</v>
      </c>
      <c r="K86" s="20">
        <f>D5</f>
        <v>0</v>
      </c>
      <c r="L86" s="7">
        <f>E86*J86*K86/2000</f>
        <v>0</v>
      </c>
      <c r="M86" s="12" t="s">
        <v>15</v>
      </c>
      <c r="N86" s="12">
        <v>3.2</v>
      </c>
      <c r="O86" s="13" t="s">
        <v>8</v>
      </c>
      <c r="P86" s="13" t="s">
        <v>9</v>
      </c>
    </row>
  </sheetData>
  <sortState ref="A9:P84">
    <sortCondition ref="C9:C84"/>
  </sortState>
  <mergeCells count="3">
    <mergeCell ref="A4:C4"/>
    <mergeCell ref="A5:C5"/>
    <mergeCell ref="A6:C6"/>
  </mergeCells>
  <pageMargins left="0.25" right="0.25" top="0.75" bottom="0.75" header="0.3" footer="0.3"/>
  <pageSetup scale="75" fitToHeight="13" orientation="landscape" r:id="rId1"/>
  <headerFoot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index</vt:lpstr>
      <vt:lpstr>index!Print_Area</vt:lpstr>
      <vt:lpstr>index!Print_Titles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Phillips, Cindy</dc:creator>
  <cp:lastModifiedBy>Phillips, Cindy</cp:lastModifiedBy>
  <cp:lastPrinted>2016-02-16T22:39:33Z</cp:lastPrinted>
  <dcterms:created xsi:type="dcterms:W3CDTF">2015-06-02T19:50:17Z</dcterms:created>
  <dcterms:modified xsi:type="dcterms:W3CDTF">2018-02-13T21:32:21Z</dcterms:modified>
</cp:coreProperties>
</file>