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hillips_c\Desktop\Desktop stuff\0 AOR Reviews\2015 FIRE Spreadsheets\"/>
    </mc:Choice>
  </mc:AlternateContent>
  <bookViews>
    <workbookView xWindow="0" yWindow="0" windowWidth="19200" windowHeight="13740"/>
  </bookViews>
  <sheets>
    <sheet name="index" sheetId="1" r:id="rId1"/>
  </sheets>
  <definedNames>
    <definedName name="_xlnm.Print_Area" localSheetId="0">index!$A$1:$P$21</definedName>
    <definedName name="_xlnm.Print_Titles" localSheetId="0">index!$1:$11</definedName>
  </definedNames>
  <calcPr calcId="152511"/>
</workbook>
</file>

<file path=xl/calcChain.xml><?xml version="1.0" encoding="utf-8"?>
<calcChain xmlns="http://schemas.openxmlformats.org/spreadsheetml/2006/main">
  <c r="N19" i="1" l="1"/>
  <c r="N18" i="1"/>
  <c r="N17" i="1"/>
  <c r="N16" i="1"/>
  <c r="N15" i="1"/>
  <c r="N14" i="1"/>
  <c r="M19" i="1"/>
  <c r="M18" i="1"/>
  <c r="M17" i="1"/>
  <c r="M16" i="1"/>
  <c r="M15" i="1"/>
  <c r="M14" i="1"/>
  <c r="L19" i="1"/>
  <c r="L18" i="1"/>
  <c r="L17" i="1"/>
  <c r="L16" i="1"/>
  <c r="L15" i="1"/>
  <c r="L14" i="1"/>
  <c r="K19" i="1"/>
  <c r="O19" i="1" s="1"/>
  <c r="K18" i="1"/>
  <c r="K17" i="1"/>
  <c r="K16" i="1"/>
  <c r="K15" i="1"/>
  <c r="O15" i="1" s="1"/>
  <c r="K14" i="1"/>
  <c r="J21" i="1"/>
  <c r="O21" i="1" s="1"/>
  <c r="J20" i="1"/>
  <c r="O20" i="1"/>
  <c r="J13" i="1"/>
  <c r="O13" i="1" s="1"/>
  <c r="J12" i="1"/>
  <c r="O12" i="1" s="1"/>
  <c r="O17" i="1" l="1"/>
  <c r="O14" i="1"/>
  <c r="O18" i="1"/>
  <c r="O16" i="1"/>
</calcChain>
</file>

<file path=xl/sharedStrings.xml><?xml version="1.0" encoding="utf-8"?>
<sst xmlns="http://schemas.openxmlformats.org/spreadsheetml/2006/main" count="126" uniqueCount="67">
  <si>
    <t>CAS</t>
  </si>
  <si>
    <t>CO</t>
  </si>
  <si>
    <t>630-08-0</t>
  </si>
  <si>
    <t>Carbon monoxide</t>
  </si>
  <si>
    <t>UNCONTROLLED</t>
  </si>
  <si>
    <t>Lb</t>
  </si>
  <si>
    <t>100,000 Horsepower-Hours</t>
  </si>
  <si>
    <t>Work</t>
  </si>
  <si>
    <t>Output</t>
  </si>
  <si>
    <t>EPA.  1995.  Section 3.4, Large Stationary Diesel and All Stationary Dual Fuel Engines.  In: Compilation of Air Pollutant Emission Factors, Volume 1: Stationary Point and Area Sources, Fifth Edition, AP-42.  U.S. Environmental Protection Agency, Office of Air Quality Planning and Standards.  Research Triangle Park, North Carolina.</t>
  </si>
  <si>
    <t>U</t>
  </si>
  <si>
    <t>NOX</t>
  </si>
  <si>
    <t>PM, condensable</t>
  </si>
  <si>
    <t>Million Btus</t>
  </si>
  <si>
    <t>Fuel</t>
  </si>
  <si>
    <t>Input</t>
  </si>
  <si>
    <t>To convert lb/MMBtu to lb/100,000 hp-hr, multiply by 7,000 and divide by 10</t>
  </si>
  <si>
    <t>EPA.  October 1996.  Section 3.4, Large Stationary Diesel and All Stationary Dual Fuel Engines.  In: Compilation of Air Pollutant Emission Factors, Volume 1: Stationary Point and Area Sources, Fifth Edition, Table 3.4-2, AP-42.  U.S. Environmental Protection Agency, Office of Air Quality Planning and Standards.  Research Triangle Park, North Carolina.</t>
  </si>
  <si>
    <t>E</t>
  </si>
  <si>
    <t>PM, filterable</t>
  </si>
  <si>
    <t>EPA.  October, 1996.  In: Compilation of Air Pollutant Emission Factors, Volume 1: Stationary Point and Area Sources, 5th Edition, AP-42.  U.S. Environmental Protection Agency, Office of Air Quality Planning and Standards.  Research Triangle Park, North Carolina.</t>
  </si>
  <si>
    <t>PM10, filterable</t>
  </si>
  <si>
    <t>PM10-PRI</t>
  </si>
  <si>
    <t>PM10, primary</t>
  </si>
  <si>
    <t>Sum of PM10-FIL and PM-CON emission factors</t>
  </si>
  <si>
    <t>This emission factor was derived from other particulate matter emission factors.  See Notes.</t>
  </si>
  <si>
    <t>PM2.5, filterable</t>
  </si>
  <si>
    <t>PM2.5, primary</t>
  </si>
  <si>
    <t>Sum of PM25-FIL and PM-CON emission factors</t>
  </si>
  <si>
    <t>Sulfur oxides (SOx)</t>
  </si>
  <si>
    <t>default std factor carried over from AFSEF (ref 252).  Use equation for more accurate results</t>
  </si>
  <si>
    <t>VOC</t>
  </si>
  <si>
    <t>reported as NMTOC</t>
  </si>
  <si>
    <t>Annual Air Emissions Calculations based on 22-Feb-2016 WebFIRE Emission Factors for</t>
  </si>
  <si>
    <t>SCC 20200403 - Internal Combustion Engines - Industrial - Large Bore Engine (&gt;600 hp) - Cogeneration: Dual Fuel</t>
  </si>
  <si>
    <t>CPM</t>
  </si>
  <si>
    <t>PM</t>
  </si>
  <si>
    <t>PM10</t>
  </si>
  <si>
    <t>PM2.5</t>
  </si>
  <si>
    <t>PM2.5-PRI</t>
  </si>
  <si>
    <t>SO2</t>
  </si>
  <si>
    <t xml:space="preserve">Volatile organic compounds </t>
  </si>
  <si>
    <t xml:space="preserve">Nitrogen oxides </t>
  </si>
  <si>
    <t>EU No.:</t>
  </si>
  <si>
    <t>Annual Fuel Usage Rate (1000 gallons oil) for Report Year:</t>
  </si>
  <si>
    <t>Average Heat Content (mmBtu/1000 gal fuel oil) for Report Year:</t>
  </si>
  <si>
    <t>Factor Quality</t>
  </si>
  <si>
    <t>AP-42 Section</t>
  </si>
  <si>
    <t>Notes</t>
  </si>
  <si>
    <t>Reference Description</t>
  </si>
  <si>
    <t>Pollutant</t>
  </si>
  <si>
    <t>Pollutant ID Code</t>
  </si>
  <si>
    <t>Control Device</t>
  </si>
  <si>
    <t>Emission Factor</t>
  </si>
  <si>
    <t>Unit</t>
  </si>
  <si>
    <t>Measure</t>
  </si>
  <si>
    <t>Material</t>
  </si>
  <si>
    <t>Action</t>
  </si>
  <si>
    <t>Annual Fuel Usage Rate (1000 gallons oil)</t>
  </si>
  <si>
    <t xml:space="preserve">Annual Average Heat Content (mmBtu/1000 gal fuel oil) </t>
  </si>
  <si>
    <t>Annual Emissions (Tons/Year)</t>
  </si>
  <si>
    <t>Annual Work Output (100,000  Hp-hrs) for Report Year:</t>
  </si>
  <si>
    <t>Annual Work Output (100,000 Hp-hours)</t>
  </si>
  <si>
    <r>
      <t>Annual Fuel Usge Rate (mmFt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Gas) for Report Year:</t>
    </r>
  </si>
  <si>
    <r>
      <t>Average Heat Content (mmBtu/mmFt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Gas) for Report Year:</t>
    </r>
  </si>
  <si>
    <r>
      <t>Annual Fuel Usge Rate (mmFt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Gas) </t>
    </r>
  </si>
  <si>
    <r>
      <t>Annual Average Heat Content (mmBtu/mmFt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Gas)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</si>
</sst>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C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16" fillId="0" borderId="0" xfId="0" applyFont="1"/>
    <xf numFmtId="49" fontId="0" fillId="0" borderId="10" xfId="0" applyNumberFormat="1" applyBorder="1" applyAlignment="1">
      <alignment horizontal="left"/>
    </xf>
    <xf numFmtId="0" fontId="0" fillId="33" borderId="10" xfId="0" applyFill="1" applyBorder="1" applyAlignment="1">
      <alignment horizontal="left"/>
    </xf>
    <xf numFmtId="0" fontId="0" fillId="34" borderId="10" xfId="0" applyFill="1" applyBorder="1" applyAlignment="1">
      <alignment horizontal="left"/>
    </xf>
    <xf numFmtId="0" fontId="0" fillId="35" borderId="10" xfId="0" applyFill="1" applyBorder="1" applyAlignment="1">
      <alignment horizontal="left"/>
    </xf>
    <xf numFmtId="0" fontId="0" fillId="36" borderId="10" xfId="0" applyFill="1" applyBorder="1" applyAlignment="1">
      <alignment horizontal="left"/>
    </xf>
    <xf numFmtId="0" fontId="0" fillId="37" borderId="10" xfId="0" applyFill="1" applyBorder="1" applyAlignment="1">
      <alignment horizontal="left"/>
    </xf>
    <xf numFmtId="0" fontId="19" fillId="0" borderId="12" xfId="0" applyFont="1" applyBorder="1" applyAlignment="1">
      <alignment wrapText="1"/>
    </xf>
    <xf numFmtId="0" fontId="0" fillId="0" borderId="12" xfId="0" applyBorder="1" applyAlignment="1">
      <alignment wrapText="1"/>
    </xf>
    <xf numFmtId="11" fontId="0" fillId="0" borderId="12" xfId="0" applyNumberFormat="1" applyBorder="1" applyAlignment="1">
      <alignment wrapText="1"/>
    </xf>
    <xf numFmtId="0" fontId="0" fillId="0" borderId="12" xfId="0" applyBorder="1" applyAlignment="1">
      <alignment horizontal="center"/>
    </xf>
    <xf numFmtId="0" fontId="16" fillId="0" borderId="12" xfId="0" applyFont="1" applyBorder="1" applyAlignment="1">
      <alignment wrapText="1"/>
    </xf>
    <xf numFmtId="0" fontId="16" fillId="0" borderId="12" xfId="0" applyFont="1" applyBorder="1" applyAlignment="1">
      <alignment horizontal="center" textRotation="90"/>
    </xf>
    <xf numFmtId="0" fontId="16" fillId="0" borderId="12" xfId="0" applyFont="1" applyBorder="1" applyAlignment="1">
      <alignment horizontal="center" wrapText="1"/>
    </xf>
    <xf numFmtId="0" fontId="16" fillId="0" borderId="12" xfId="0" applyFont="1" applyBorder="1"/>
    <xf numFmtId="0" fontId="0" fillId="34" borderId="12" xfId="0" applyFill="1" applyBorder="1" applyAlignment="1">
      <alignment wrapText="1"/>
    </xf>
    <xf numFmtId="0" fontId="0" fillId="33" borderId="12" xfId="0" applyFill="1" applyBorder="1" applyAlignment="1">
      <alignment wrapText="1"/>
    </xf>
    <xf numFmtId="0" fontId="0" fillId="38" borderId="12" xfId="0" applyFill="1" applyBorder="1" applyAlignment="1">
      <alignment wrapText="1"/>
    </xf>
    <xf numFmtId="164" fontId="0" fillId="0" borderId="12" xfId="0" applyNumberFormat="1" applyBorder="1" applyAlignment="1">
      <alignment wrapText="1"/>
    </xf>
    <xf numFmtId="0" fontId="0" fillId="37" borderId="12" xfId="0" applyFill="1" applyBorder="1" applyAlignment="1">
      <alignment wrapText="1"/>
    </xf>
    <xf numFmtId="0" fontId="0" fillId="35" borderId="12" xfId="0" applyFill="1" applyBorder="1" applyAlignment="1">
      <alignment wrapText="1"/>
    </xf>
    <xf numFmtId="0" fontId="0" fillId="36" borderId="12" xfId="0" applyFill="1" applyBorder="1" applyAlignment="1">
      <alignment wrapText="1"/>
    </xf>
    <xf numFmtId="0" fontId="16" fillId="0" borderId="0" xfId="0" applyFont="1" applyAlignment="1">
      <alignment horizontal="right"/>
    </xf>
    <xf numFmtId="0" fontId="16" fillId="0" borderId="11" xfId="0" applyFont="1" applyBorder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"/>
  <sheetViews>
    <sheetView tabSelected="1" workbookViewId="0">
      <pane xSplit="4" ySplit="11" topLeftCell="I12" activePane="bottomRight" state="frozen"/>
      <selection pane="topRight" activeCell="E1" sqref="E1"/>
      <selection pane="bottomLeft" activeCell="A14" sqref="A14"/>
      <selection pane="bottomRight"/>
    </sheetView>
  </sheetViews>
  <sheetFormatPr defaultRowHeight="15" x14ac:dyDescent="0.25"/>
  <cols>
    <col min="1" max="1" width="13.28515625" customWidth="1"/>
    <col min="2" max="2" width="26.85546875" customWidth="1"/>
    <col min="3" max="3" width="18.7109375" customWidth="1"/>
    <col min="4" max="4" width="16.28515625" customWidth="1"/>
    <col min="6" max="6" width="5.42578125" customWidth="1"/>
    <col min="7" max="7" width="25.28515625" customWidth="1"/>
    <col min="8" max="8" width="10.28515625" customWidth="1"/>
    <col min="9" max="9" width="8.42578125" customWidth="1"/>
    <col min="10" max="10" width="10.28515625" customWidth="1"/>
    <col min="11" max="11" width="11.7109375" customWidth="1"/>
    <col min="12" max="12" width="10" customWidth="1"/>
    <col min="13" max="13" width="11.5703125" customWidth="1"/>
    <col min="14" max="14" width="9.5703125" customWidth="1"/>
    <col min="15" max="15" width="17.5703125" customWidth="1"/>
    <col min="16" max="16" width="3.7109375" customWidth="1"/>
    <col min="18" max="18" width="51.28515625" customWidth="1"/>
    <col min="19" max="19" width="60" customWidth="1"/>
  </cols>
  <sheetData>
    <row r="1" spans="1:19" x14ac:dyDescent="0.25">
      <c r="A1" s="1" t="s">
        <v>33</v>
      </c>
    </row>
    <row r="2" spans="1:19" x14ac:dyDescent="0.25">
      <c r="A2" s="1" t="s">
        <v>34</v>
      </c>
    </row>
    <row r="3" spans="1:19" ht="15.75" thickBot="1" x14ac:dyDescent="0.3">
      <c r="A3" s="1"/>
    </row>
    <row r="4" spans="1:19" ht="16.5" thickTop="1" thickBot="1" x14ac:dyDescent="0.3">
      <c r="A4" s="23" t="s">
        <v>43</v>
      </c>
      <c r="B4" s="23"/>
      <c r="C4" s="23"/>
      <c r="D4" s="2"/>
    </row>
    <row r="5" spans="1:19" ht="16.5" thickTop="1" thickBot="1" x14ac:dyDescent="0.3">
      <c r="A5" s="23" t="s">
        <v>61</v>
      </c>
      <c r="B5" s="23"/>
      <c r="C5" s="23"/>
      <c r="D5" s="3"/>
    </row>
    <row r="6" spans="1:19" ht="18.75" thickTop="1" thickBot="1" x14ac:dyDescent="0.3">
      <c r="A6" s="23" t="s">
        <v>63</v>
      </c>
      <c r="B6" s="23"/>
      <c r="C6" s="23"/>
      <c r="D6" s="4"/>
    </row>
    <row r="7" spans="1:19" ht="18.75" thickTop="1" thickBot="1" x14ac:dyDescent="0.3">
      <c r="A7" s="23" t="s">
        <v>64</v>
      </c>
      <c r="B7" s="23"/>
      <c r="C7" s="24"/>
      <c r="D7" s="5"/>
    </row>
    <row r="8" spans="1:19" ht="16.5" thickTop="1" thickBot="1" x14ac:dyDescent="0.3">
      <c r="A8" s="23" t="s">
        <v>44</v>
      </c>
      <c r="B8" s="23"/>
      <c r="C8" s="23"/>
      <c r="D8" s="6"/>
    </row>
    <row r="9" spans="1:19" ht="16.5" thickTop="1" thickBot="1" x14ac:dyDescent="0.3">
      <c r="A9" s="23" t="s">
        <v>45</v>
      </c>
      <c r="B9" s="23"/>
      <c r="C9" s="24"/>
      <c r="D9" s="7"/>
    </row>
    <row r="10" spans="1:19" ht="15.75" thickTop="1" x14ac:dyDescent="0.25"/>
    <row r="11" spans="1:19" ht="107.25" x14ac:dyDescent="0.25">
      <c r="A11" s="12" t="s">
        <v>0</v>
      </c>
      <c r="B11" s="12" t="s">
        <v>50</v>
      </c>
      <c r="C11" s="12" t="s">
        <v>51</v>
      </c>
      <c r="D11" s="12" t="s">
        <v>52</v>
      </c>
      <c r="E11" s="12" t="s">
        <v>53</v>
      </c>
      <c r="F11" s="12" t="s">
        <v>54</v>
      </c>
      <c r="G11" s="12" t="s">
        <v>55</v>
      </c>
      <c r="H11" s="12" t="s">
        <v>56</v>
      </c>
      <c r="I11" s="12" t="s">
        <v>57</v>
      </c>
      <c r="J11" s="14" t="s">
        <v>62</v>
      </c>
      <c r="K11" s="14" t="s">
        <v>65</v>
      </c>
      <c r="L11" s="14" t="s">
        <v>66</v>
      </c>
      <c r="M11" s="14" t="s">
        <v>58</v>
      </c>
      <c r="N11" s="14" t="s">
        <v>59</v>
      </c>
      <c r="O11" s="14" t="s">
        <v>60</v>
      </c>
      <c r="P11" s="13" t="s">
        <v>46</v>
      </c>
      <c r="Q11" s="14" t="s">
        <v>47</v>
      </c>
      <c r="R11" s="15" t="s">
        <v>48</v>
      </c>
      <c r="S11" s="15" t="s">
        <v>49</v>
      </c>
    </row>
    <row r="12" spans="1:19" ht="60.75" x14ac:dyDescent="0.25">
      <c r="A12" s="9" t="s">
        <v>2</v>
      </c>
      <c r="B12" s="9" t="s">
        <v>3</v>
      </c>
      <c r="C12" s="9" t="s">
        <v>1</v>
      </c>
      <c r="D12" s="9" t="s">
        <v>4</v>
      </c>
      <c r="E12" s="10">
        <v>553</v>
      </c>
      <c r="F12" s="9" t="s">
        <v>5</v>
      </c>
      <c r="G12" s="9" t="s">
        <v>6</v>
      </c>
      <c r="H12" s="9" t="s">
        <v>7</v>
      </c>
      <c r="I12" s="9" t="s">
        <v>8</v>
      </c>
      <c r="J12" s="17">
        <f>D5</f>
        <v>0</v>
      </c>
      <c r="K12" s="18"/>
      <c r="L12" s="18"/>
      <c r="M12" s="18"/>
      <c r="N12" s="18"/>
      <c r="O12" s="19">
        <f>E12*J12/2000</f>
        <v>0</v>
      </c>
      <c r="P12" s="11" t="s">
        <v>10</v>
      </c>
      <c r="Q12" s="11">
        <v>3.4</v>
      </c>
      <c r="R12" s="8"/>
      <c r="S12" s="8" t="s">
        <v>9</v>
      </c>
    </row>
    <row r="13" spans="1:19" ht="60.75" x14ac:dyDescent="0.25">
      <c r="A13" s="9"/>
      <c r="B13" s="9" t="s">
        <v>42</v>
      </c>
      <c r="C13" s="9" t="s">
        <v>11</v>
      </c>
      <c r="D13" s="9" t="s">
        <v>4</v>
      </c>
      <c r="E13" s="10">
        <v>2170</v>
      </c>
      <c r="F13" s="9" t="s">
        <v>5</v>
      </c>
      <c r="G13" s="9" t="s">
        <v>6</v>
      </c>
      <c r="H13" s="9" t="s">
        <v>7</v>
      </c>
      <c r="I13" s="9" t="s">
        <v>8</v>
      </c>
      <c r="J13" s="17">
        <f>D5</f>
        <v>0</v>
      </c>
      <c r="K13" s="18"/>
      <c r="L13" s="18"/>
      <c r="M13" s="18"/>
      <c r="N13" s="18"/>
      <c r="O13" s="19">
        <f>E13*J13/2000</f>
        <v>0</v>
      </c>
      <c r="P13" s="11" t="s">
        <v>10</v>
      </c>
      <c r="Q13" s="11">
        <v>3.4</v>
      </c>
      <c r="R13" s="8"/>
      <c r="S13" s="8" t="s">
        <v>9</v>
      </c>
    </row>
    <row r="14" spans="1:19" ht="60.75" x14ac:dyDescent="0.25">
      <c r="A14" s="9"/>
      <c r="B14" s="9" t="s">
        <v>12</v>
      </c>
      <c r="C14" s="9" t="s">
        <v>35</v>
      </c>
      <c r="D14" s="9" t="s">
        <v>4</v>
      </c>
      <c r="E14" s="10">
        <v>7.7000000000000002E-3</v>
      </c>
      <c r="F14" s="9" t="s">
        <v>5</v>
      </c>
      <c r="G14" s="9" t="s">
        <v>13</v>
      </c>
      <c r="H14" s="9" t="s">
        <v>14</v>
      </c>
      <c r="I14" s="9" t="s">
        <v>15</v>
      </c>
      <c r="J14" s="18"/>
      <c r="K14" s="16">
        <f>D6</f>
        <v>0</v>
      </c>
      <c r="L14" s="21">
        <f>D7</f>
        <v>0</v>
      </c>
      <c r="M14" s="22">
        <f>D8</f>
        <v>0</v>
      </c>
      <c r="N14" s="20">
        <f>D9</f>
        <v>0</v>
      </c>
      <c r="O14" s="19">
        <f>E14*((K14*L14)+(M14*N14))/2000</f>
        <v>0</v>
      </c>
      <c r="P14" s="11" t="s">
        <v>18</v>
      </c>
      <c r="Q14" s="11">
        <v>3.4</v>
      </c>
      <c r="R14" s="8" t="s">
        <v>16</v>
      </c>
      <c r="S14" s="8" t="s">
        <v>17</v>
      </c>
    </row>
    <row r="15" spans="1:19" ht="48.75" x14ac:dyDescent="0.25">
      <c r="A15" s="9"/>
      <c r="B15" s="9" t="s">
        <v>19</v>
      </c>
      <c r="C15" s="9" t="s">
        <v>36</v>
      </c>
      <c r="D15" s="9" t="s">
        <v>4</v>
      </c>
      <c r="E15" s="10">
        <v>6.2E-2</v>
      </c>
      <c r="F15" s="9" t="s">
        <v>5</v>
      </c>
      <c r="G15" s="9" t="s">
        <v>13</v>
      </c>
      <c r="H15" s="9" t="s">
        <v>14</v>
      </c>
      <c r="I15" s="9" t="s">
        <v>15</v>
      </c>
      <c r="J15" s="18"/>
      <c r="K15" s="16">
        <f>D6</f>
        <v>0</v>
      </c>
      <c r="L15" s="21">
        <f>D7</f>
        <v>0</v>
      </c>
      <c r="M15" s="22">
        <f>D8</f>
        <v>0</v>
      </c>
      <c r="N15" s="20">
        <f>D9</f>
        <v>0</v>
      </c>
      <c r="O15" s="19">
        <f t="shared" ref="O15:O19" si="0">E15*((K15*L15)+(M15*N15))/2000</f>
        <v>0</v>
      </c>
      <c r="P15" s="11" t="s">
        <v>18</v>
      </c>
      <c r="Q15" s="11"/>
      <c r="R15" s="8" t="s">
        <v>16</v>
      </c>
      <c r="S15" s="8" t="s">
        <v>20</v>
      </c>
    </row>
    <row r="16" spans="1:19" ht="48.75" x14ac:dyDescent="0.25">
      <c r="A16" s="9"/>
      <c r="B16" s="9" t="s">
        <v>21</v>
      </c>
      <c r="C16" s="9" t="s">
        <v>37</v>
      </c>
      <c r="D16" s="9" t="s">
        <v>4</v>
      </c>
      <c r="E16" s="10">
        <v>4.9599999999999998E-2</v>
      </c>
      <c r="F16" s="9" t="s">
        <v>5</v>
      </c>
      <c r="G16" s="9" t="s">
        <v>13</v>
      </c>
      <c r="H16" s="9" t="s">
        <v>14</v>
      </c>
      <c r="I16" s="9" t="s">
        <v>15</v>
      </c>
      <c r="J16" s="18"/>
      <c r="K16" s="16">
        <f>D6</f>
        <v>0</v>
      </c>
      <c r="L16" s="21">
        <f>D7</f>
        <v>0</v>
      </c>
      <c r="M16" s="22">
        <f>D8</f>
        <v>0</v>
      </c>
      <c r="N16" s="20">
        <f>D9</f>
        <v>0</v>
      </c>
      <c r="O16" s="19">
        <f t="shared" si="0"/>
        <v>0</v>
      </c>
      <c r="P16" s="11" t="s">
        <v>18</v>
      </c>
      <c r="Q16" s="11"/>
      <c r="R16" s="8" t="s">
        <v>16</v>
      </c>
      <c r="S16" s="8" t="s">
        <v>20</v>
      </c>
    </row>
    <row r="17" spans="1:19" ht="24.75" x14ac:dyDescent="0.25">
      <c r="A17" s="9"/>
      <c r="B17" s="9" t="s">
        <v>23</v>
      </c>
      <c r="C17" s="9" t="s">
        <v>22</v>
      </c>
      <c r="D17" s="9" t="s">
        <v>4</v>
      </c>
      <c r="E17" s="10">
        <v>5.7299999999999997E-2</v>
      </c>
      <c r="F17" s="9" t="s">
        <v>5</v>
      </c>
      <c r="G17" s="9" t="s">
        <v>13</v>
      </c>
      <c r="H17" s="9" t="s">
        <v>14</v>
      </c>
      <c r="I17" s="9" t="s">
        <v>15</v>
      </c>
      <c r="J17" s="18"/>
      <c r="K17" s="16">
        <f>D6</f>
        <v>0</v>
      </c>
      <c r="L17" s="21">
        <f>D7</f>
        <v>0</v>
      </c>
      <c r="M17" s="22">
        <f>D8</f>
        <v>0</v>
      </c>
      <c r="N17" s="20">
        <f>D9</f>
        <v>0</v>
      </c>
      <c r="O17" s="19">
        <f t="shared" si="0"/>
        <v>0</v>
      </c>
      <c r="P17" s="11" t="s">
        <v>18</v>
      </c>
      <c r="Q17" s="11"/>
      <c r="R17" s="8" t="s">
        <v>24</v>
      </c>
      <c r="S17" s="8" t="s">
        <v>25</v>
      </c>
    </row>
    <row r="18" spans="1:19" ht="48.75" x14ac:dyDescent="0.25">
      <c r="A18" s="9"/>
      <c r="B18" s="9" t="s">
        <v>26</v>
      </c>
      <c r="C18" s="9" t="s">
        <v>38</v>
      </c>
      <c r="D18" s="9" t="s">
        <v>4</v>
      </c>
      <c r="E18" s="10">
        <v>4.7899999999999998E-2</v>
      </c>
      <c r="F18" s="9" t="s">
        <v>5</v>
      </c>
      <c r="G18" s="9" t="s">
        <v>13</v>
      </c>
      <c r="H18" s="9" t="s">
        <v>14</v>
      </c>
      <c r="I18" s="9" t="s">
        <v>15</v>
      </c>
      <c r="J18" s="18"/>
      <c r="K18" s="16">
        <f>D6</f>
        <v>0</v>
      </c>
      <c r="L18" s="21">
        <f>D7</f>
        <v>0</v>
      </c>
      <c r="M18" s="22">
        <f>D8</f>
        <v>0</v>
      </c>
      <c r="N18" s="20">
        <f>D9</f>
        <v>0</v>
      </c>
      <c r="O18" s="19">
        <f t="shared" si="0"/>
        <v>0</v>
      </c>
      <c r="P18" s="11" t="s">
        <v>18</v>
      </c>
      <c r="Q18" s="11"/>
      <c r="R18" s="8" t="s">
        <v>16</v>
      </c>
      <c r="S18" s="8" t="s">
        <v>20</v>
      </c>
    </row>
    <row r="19" spans="1:19" ht="24.75" x14ac:dyDescent="0.25">
      <c r="A19" s="9"/>
      <c r="B19" s="9" t="s">
        <v>27</v>
      </c>
      <c r="C19" s="9" t="s">
        <v>39</v>
      </c>
      <c r="D19" s="9" t="s">
        <v>4</v>
      </c>
      <c r="E19" s="10">
        <v>5.5599999999999997E-2</v>
      </c>
      <c r="F19" s="9" t="s">
        <v>5</v>
      </c>
      <c r="G19" s="9" t="s">
        <v>13</v>
      </c>
      <c r="H19" s="9" t="s">
        <v>14</v>
      </c>
      <c r="I19" s="9" t="s">
        <v>15</v>
      </c>
      <c r="J19" s="18"/>
      <c r="K19" s="16">
        <f>D6</f>
        <v>0</v>
      </c>
      <c r="L19" s="21">
        <f>D7</f>
        <v>0</v>
      </c>
      <c r="M19" s="22">
        <f>D8</f>
        <v>0</v>
      </c>
      <c r="N19" s="20">
        <f>D9</f>
        <v>0</v>
      </c>
      <c r="O19" s="19">
        <f t="shared" si="0"/>
        <v>0</v>
      </c>
      <c r="P19" s="11" t="s">
        <v>18</v>
      </c>
      <c r="Q19" s="11"/>
      <c r="R19" s="8" t="s">
        <v>28</v>
      </c>
      <c r="S19" s="8" t="s">
        <v>25</v>
      </c>
    </row>
    <row r="20" spans="1:19" ht="60.75" x14ac:dyDescent="0.25">
      <c r="A20" s="9"/>
      <c r="B20" s="9" t="s">
        <v>29</v>
      </c>
      <c r="C20" s="9" t="s">
        <v>40</v>
      </c>
      <c r="D20" s="9" t="s">
        <v>4</v>
      </c>
      <c r="E20" s="10">
        <v>70</v>
      </c>
      <c r="F20" s="9" t="s">
        <v>5</v>
      </c>
      <c r="G20" s="9" t="s">
        <v>6</v>
      </c>
      <c r="H20" s="9" t="s">
        <v>7</v>
      </c>
      <c r="I20" s="9" t="s">
        <v>8</v>
      </c>
      <c r="J20" s="17">
        <f>D5</f>
        <v>0</v>
      </c>
      <c r="K20" s="18"/>
      <c r="L20" s="18"/>
      <c r="M20" s="18"/>
      <c r="N20" s="18"/>
      <c r="O20" s="19">
        <f t="shared" ref="O20:O21" si="1">E20*J20/2000</f>
        <v>0</v>
      </c>
      <c r="P20" s="11" t="s">
        <v>10</v>
      </c>
      <c r="Q20" s="11">
        <v>3.4</v>
      </c>
      <c r="R20" s="8" t="s">
        <v>30</v>
      </c>
      <c r="S20" s="8" t="s">
        <v>9</v>
      </c>
    </row>
    <row r="21" spans="1:19" ht="60.75" x14ac:dyDescent="0.25">
      <c r="A21" s="9"/>
      <c r="B21" s="9" t="s">
        <v>41</v>
      </c>
      <c r="C21" s="9" t="s">
        <v>31</v>
      </c>
      <c r="D21" s="9" t="s">
        <v>4</v>
      </c>
      <c r="E21" s="10">
        <v>140</v>
      </c>
      <c r="F21" s="9" t="s">
        <v>5</v>
      </c>
      <c r="G21" s="9" t="s">
        <v>6</v>
      </c>
      <c r="H21" s="9" t="s">
        <v>7</v>
      </c>
      <c r="I21" s="9" t="s">
        <v>8</v>
      </c>
      <c r="J21" s="17">
        <f>D5</f>
        <v>0</v>
      </c>
      <c r="K21" s="18"/>
      <c r="L21" s="18"/>
      <c r="M21" s="18"/>
      <c r="N21" s="18"/>
      <c r="O21" s="19">
        <f t="shared" si="1"/>
        <v>0</v>
      </c>
      <c r="P21" s="11" t="s">
        <v>10</v>
      </c>
      <c r="Q21" s="11">
        <v>3.4</v>
      </c>
      <c r="R21" s="8" t="s">
        <v>32</v>
      </c>
      <c r="S21" s="8" t="s">
        <v>9</v>
      </c>
    </row>
  </sheetData>
  <mergeCells count="6">
    <mergeCell ref="A9:C9"/>
    <mergeCell ref="A4:C4"/>
    <mergeCell ref="A5:C5"/>
    <mergeCell ref="A6:C6"/>
    <mergeCell ref="A7:C7"/>
    <mergeCell ref="A8:C8"/>
  </mergeCells>
  <pageMargins left="0.7" right="0.7" top="0.75" bottom="0.75" header="0.3" footer="0.3"/>
  <pageSetup scale="58" fitToHeight="3" orientation="landscape" r:id="rId1"/>
  <headerFooter>
    <oddFooter>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phillips_c</cp:lastModifiedBy>
  <cp:lastPrinted>2016-02-22T20:43:54Z</cp:lastPrinted>
  <dcterms:created xsi:type="dcterms:W3CDTF">2016-02-22T20:10:26Z</dcterms:created>
  <dcterms:modified xsi:type="dcterms:W3CDTF">2016-02-22T20:44:00Z</dcterms:modified>
</cp:coreProperties>
</file>