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lips_c\Desktop\Desktop stuff\0 AOR Reviews\2018 FIRE Spreadsheets\"/>
    </mc:Choice>
  </mc:AlternateContent>
  <bookViews>
    <workbookView xWindow="0" yWindow="0" windowWidth="28800" windowHeight="14565"/>
  </bookViews>
  <sheets>
    <sheet name="index" sheetId="1" r:id="rId1"/>
  </sheets>
  <definedNames>
    <definedName name="_xlnm.Print_Area" localSheetId="0">index!$A$1:$O$29</definedName>
    <definedName name="_xlnm.Print_Titles" localSheetId="0">index!$1:$9</definedName>
  </definedNames>
  <calcPr calcId="0"/>
</workbook>
</file>

<file path=xl/calcChain.xml><?xml version="1.0" encoding="utf-8"?>
<calcChain xmlns="http://schemas.openxmlformats.org/spreadsheetml/2006/main">
  <c r="E20" i="1" l="1"/>
  <c r="K20" i="1"/>
  <c r="L25" i="1"/>
  <c r="L14" i="1"/>
  <c r="L18" i="1"/>
  <c r="J29" i="1"/>
  <c r="L29" i="1" s="1"/>
  <c r="J28" i="1"/>
  <c r="L28" i="1" s="1"/>
  <c r="J27" i="1"/>
  <c r="L27" i="1" s="1"/>
  <c r="J26" i="1"/>
  <c r="L26" i="1" s="1"/>
  <c r="J25" i="1"/>
  <c r="J24" i="1"/>
  <c r="L24" i="1" s="1"/>
  <c r="J23" i="1"/>
  <c r="L23" i="1" s="1"/>
  <c r="J22" i="1"/>
  <c r="L22" i="1" s="1"/>
  <c r="K19" i="1"/>
  <c r="L19" i="1" s="1"/>
  <c r="J21" i="1"/>
  <c r="L21" i="1" s="1"/>
  <c r="K18" i="1"/>
  <c r="K17" i="1"/>
  <c r="L17" i="1" s="1"/>
  <c r="K16" i="1"/>
  <c r="L16" i="1" s="1"/>
  <c r="K15" i="1"/>
  <c r="L15" i="1" s="1"/>
  <c r="K14" i="1"/>
  <c r="K13" i="1"/>
  <c r="L13" i="1" s="1"/>
  <c r="J12" i="1"/>
  <c r="L12" i="1" s="1"/>
  <c r="J11" i="1"/>
  <c r="L11" i="1" s="1"/>
  <c r="J10" i="1"/>
  <c r="L10" i="1" s="1"/>
  <c r="L20" i="1" l="1"/>
</calcChain>
</file>

<file path=xl/sharedStrings.xml><?xml version="1.0" encoding="utf-8"?>
<sst xmlns="http://schemas.openxmlformats.org/spreadsheetml/2006/main" count="224" uniqueCount="101">
  <si>
    <t>CAS</t>
  </si>
  <si>
    <t>Natural Gas</t>
  </si>
  <si>
    <t>NH3</t>
  </si>
  <si>
    <t>7664-41-7</t>
  </si>
  <si>
    <t>Ammonia</t>
  </si>
  <si>
    <t>Lb</t>
  </si>
  <si>
    <t>Million Cubic Feet</t>
  </si>
  <si>
    <t>Burned</t>
  </si>
  <si>
    <t>Development and Selection of Ammonia Emission Factors - Final Report. R. Battye, W. Battye, C. Overcash, and S. Fudge; EC/R Incorporated; Durham, NC.  Report prepared for USEPA Office of Research and Development; August, 1994.</t>
  </si>
  <si>
    <t>C</t>
  </si>
  <si>
    <t>SCR (SELECTIVE CATALYTIC REDUCTION)</t>
  </si>
  <si>
    <t>CO</t>
  </si>
  <si>
    <t>630-08-0</t>
  </si>
  <si>
    <t>Carbon monoxide</t>
  </si>
  <si>
    <t>UNCONTROLLED</t>
  </si>
  <si>
    <t>EPA.  1995.  Section 3.2, Heavy Duty Natural Gas Fired Pipeline Compressor Engines.  In: Compilation of Air Pollutant Emission Factors, Volume 1: Stationary Point and Area Sources, Fifth Edition, AP-42.  U.S. Environmental Protection Agency, Office of Air Quality Planning and Standards.  Research Triangle Park, North Carolina.</t>
  </si>
  <si>
    <t>A</t>
  </si>
  <si>
    <t>7440-47-3</t>
  </si>
  <si>
    <t>Chromium</t>
  </si>
  <si>
    <t>CATALYTIC REDUCTION</t>
  </si>
  <si>
    <t>ng</t>
  </si>
  <si>
    <t>Joules</t>
  </si>
  <si>
    <t>Energy</t>
  </si>
  <si>
    <t>Output</t>
  </si>
  <si>
    <t>Pre-selective catalyst emission reduction.  Lack of Supporting Documentation.</t>
  </si>
  <si>
    <t>Composite.  Radian FIRE database 1993 Release.</t>
  </si>
  <si>
    <t>U</t>
  </si>
  <si>
    <t>7440-50-8</t>
  </si>
  <si>
    <t>Copper</t>
  </si>
  <si>
    <t>Lack of Supporting Documentation.</t>
  </si>
  <si>
    <t>Composite.  Radian FIRE database 1994 release.</t>
  </si>
  <si>
    <t>57-12-5</t>
  </si>
  <si>
    <t>Cyanide</t>
  </si>
  <si>
    <t>Castaldini, C., L.R. Waterland, and H.B. Mason, Electric Power Research Institute (EPRI).  1987.  In: Environmental Assessment of Catalytic Reduction of Natural Gas-fired Engines.  EPRI CS-4360.  Proceedings Symposium on Stationary Combustion NOx Control, 1985, Vol. 2, pp. 5711-16.  Palo Alto, California.</t>
  </si>
  <si>
    <t>7439-96-5</t>
  </si>
  <si>
    <t>Manganese</t>
  </si>
  <si>
    <t>7440-02-0</t>
  </si>
  <si>
    <t>Nickel</t>
  </si>
  <si>
    <t>NOX</t>
  </si>
  <si>
    <t>7723-14-0</t>
  </si>
  <si>
    <t>Phosphorus (yellow or white)</t>
  </si>
  <si>
    <t>PM, condensable</t>
  </si>
  <si>
    <t>No data were available for condensable PM emissions.  The presented emission factor reflects emissions from 4SLB engines.  Emission factors were calculated in units of (lb/MMBtu) based on procedures in EPA Method 19.  To convert from (lb/MMBtu) to (lb/106 scf), multiply by the heat content of the fuel. If the heat content is not available, use 1020 Btu/scf. To convert from (lb/MMBtu) to (lb/hp-hr) use the following equation:  lb/hp-hr = (lb/MMBtu)(heat input, MMBtu/hr)(1/operating HP, 1/hp).</t>
  </si>
  <si>
    <t>EPA.  July 2000.  Section 3.2, Natural Gas-fired Reciprocating Engines.  In: Compilation of Air Pollutant Emission Factors, Volume 1: Stationary Point and Area Sources, Fifth Edition, AP-42.  U.S. Environmental Protection Agency, Office of Air Quality Planning and Standards.  Research Triangle Park, North Carolina.</t>
  </si>
  <si>
    <t>D</t>
  </si>
  <si>
    <t>PM, filterable</t>
  </si>
  <si>
    <t>This factor was present in AIRS Facility Subsystem Source Classification Codes and Emission Factor Listing for Criteria Air Pollutants, March 1990, EPA 450/4-90-003.  These factors may have been (and may still be) in an AP-42 section, or they may have been added to that March 1990 document from other sources.  Please check the latest AP42 to verify.</t>
  </si>
  <si>
    <t>PM10, filterable</t>
  </si>
  <si>
    <t>PM10-PRI</t>
  </si>
  <si>
    <t>PM10, primary</t>
  </si>
  <si>
    <t>Sum of PM10-FIL and PM-CON emission factors</t>
  </si>
  <si>
    <t>This emission factor was derived from other particulate matter emission factors.  See Notes.</t>
  </si>
  <si>
    <t>PM2.5, filterable</t>
  </si>
  <si>
    <t>This emission factor was derived from other particulate matter emission factors.</t>
  </si>
  <si>
    <t>PM2.5, primary</t>
  </si>
  <si>
    <t>Sum of PM25-FIL and PM-CON emission factors</t>
  </si>
  <si>
    <t>Sulfur oxides (SOx)</t>
  </si>
  <si>
    <t>B</t>
  </si>
  <si>
    <t>VOC</t>
  </si>
  <si>
    <t>reported as TNMOC</t>
  </si>
  <si>
    <t xml:space="preserve">Annual Air Emissions Calcuations based on 24-Jan-2018 WebFIRE Emissions Factors for </t>
  </si>
  <si>
    <t>SCC 20300201 - Internal Combustion Engines - Commercial/Institutional - Natural Gas - Reciprocating</t>
  </si>
  <si>
    <r>
      <t xml:space="preserve">Gas fired </t>
    </r>
    <r>
      <rPr>
        <b/>
        <sz val="9"/>
        <color theme="1"/>
        <rFont val="Calibri"/>
        <family val="2"/>
        <scheme val="minor"/>
      </rPr>
      <t>lean-burn</t>
    </r>
    <r>
      <rPr>
        <sz val="9"/>
        <color theme="1"/>
        <rFont val="Calibri"/>
        <family val="2"/>
        <scheme val="minor"/>
      </rPr>
      <t xml:space="preserve"> reciprocating engine.
Pre-selective catalyst emission reduction.  Lack of Supporting Documentation.</t>
    </r>
  </si>
  <si>
    <r>
      <t xml:space="preserve">Gas fired </t>
    </r>
    <r>
      <rPr>
        <b/>
        <sz val="9"/>
        <color theme="1"/>
        <rFont val="Calibri"/>
        <family val="2"/>
        <scheme val="minor"/>
      </rPr>
      <t>rich-burn</t>
    </r>
    <r>
      <rPr>
        <sz val="9"/>
        <color theme="1"/>
        <rFont val="Calibri"/>
        <family val="2"/>
        <scheme val="minor"/>
      </rPr>
      <t xml:space="preserve"> reciprocating engine.
Pre-selective catalyst emission reduction.  Lack of Supporting Documentation.</t>
    </r>
  </si>
  <si>
    <t>Duplicate Reason</t>
  </si>
  <si>
    <t>Duplicate Count</t>
  </si>
  <si>
    <t>EU No.:</t>
  </si>
  <si>
    <t>Volatile organic compounds</t>
  </si>
  <si>
    <t xml:space="preserve">Nitrogen oxides </t>
  </si>
  <si>
    <t>SNCR (SELECTIVE NONCATALYTIC REDUCTION)</t>
  </si>
  <si>
    <t>Pollutant</t>
  </si>
  <si>
    <t>Pollutant Code</t>
  </si>
  <si>
    <t>Control Device</t>
  </si>
  <si>
    <t>Emission Factor</t>
  </si>
  <si>
    <t>Unit</t>
  </si>
  <si>
    <t>Measure</t>
  </si>
  <si>
    <t>Material</t>
  </si>
  <si>
    <t>Action</t>
  </si>
  <si>
    <t>Annual Emissions (Tons/Year)</t>
  </si>
  <si>
    <t>Factor Quality</t>
  </si>
  <si>
    <t>AP-42 Section</t>
  </si>
  <si>
    <t>Notes</t>
  </si>
  <si>
    <t>Reference Description</t>
  </si>
  <si>
    <t>Annual Energy Output (Joules) for Report Year:</t>
  </si>
  <si>
    <t>Annual Energy Output (Joules)</t>
  </si>
  <si>
    <r>
      <t>Annual Fuel Usage (mmFt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Natural Gas)</t>
    </r>
  </si>
  <si>
    <r>
      <t>Annual Fuel Usage (mmFt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Natural Gas) for Report Year:</t>
    </r>
  </si>
  <si>
    <t>H046A</t>
  </si>
  <si>
    <t>H054A</t>
  </si>
  <si>
    <t>H113A</t>
  </si>
  <si>
    <t>H133A</t>
  </si>
  <si>
    <t>Hazardous Air Pollutants, total</t>
  </si>
  <si>
    <t>HAPS</t>
  </si>
  <si>
    <t>Sum of individual HAP</t>
  </si>
  <si>
    <t>CPM</t>
  </si>
  <si>
    <t>PM</t>
  </si>
  <si>
    <t>PM10</t>
  </si>
  <si>
    <t>PM2.5</t>
  </si>
  <si>
    <t>PM2.5-PRI</t>
  </si>
  <si>
    <t>SO2</t>
  </si>
  <si>
    <t>H148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</si>
</sst>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7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right"/>
    </xf>
    <xf numFmtId="49" fontId="0" fillId="0" borderId="10" xfId="0" applyNumberFormat="1" applyFont="1" applyBorder="1" applyAlignment="1">
      <alignment horizontal="left"/>
    </xf>
    <xf numFmtId="15" fontId="16" fillId="0" borderId="0" xfId="0" applyNumberFormat="1" applyFont="1" applyAlignment="1">
      <alignment horizontal="right"/>
    </xf>
    <xf numFmtId="164" fontId="0" fillId="33" borderId="10" xfId="0" applyNumberFormat="1" applyFont="1" applyFill="1" applyBorder="1" applyAlignment="1">
      <alignment horizontal="left"/>
    </xf>
    <xf numFmtId="0" fontId="16" fillId="0" borderId="11" xfId="0" applyFont="1" applyBorder="1"/>
    <xf numFmtId="0" fontId="16" fillId="0" borderId="11" xfId="0" applyFont="1" applyBorder="1" applyAlignment="1">
      <alignment wrapText="1"/>
    </xf>
    <xf numFmtId="0" fontId="16" fillId="0" borderId="11" xfId="0" applyFont="1" applyBorder="1" applyAlignment="1">
      <alignment horizontal="center"/>
    </xf>
    <xf numFmtId="0" fontId="16" fillId="0" borderId="11" xfId="0" applyFont="1" applyBorder="1" applyAlignment="1">
      <alignment horizontal="center" wrapText="1"/>
    </xf>
    <xf numFmtId="0" fontId="16" fillId="0" borderId="11" xfId="0" applyFont="1" applyBorder="1" applyAlignment="1">
      <alignment horizontal="center" textRotation="90"/>
    </xf>
    <xf numFmtId="164" fontId="0" fillId="34" borderId="10" xfId="0" applyNumberFormat="1" applyFont="1" applyFill="1" applyBorder="1" applyAlignment="1">
      <alignment horizontal="left"/>
    </xf>
    <xf numFmtId="0" fontId="0" fillId="0" borderId="11" xfId="0" applyBorder="1"/>
    <xf numFmtId="0" fontId="0" fillId="0" borderId="11" xfId="0" applyBorder="1" applyAlignment="1">
      <alignment wrapText="1"/>
    </xf>
    <xf numFmtId="11" fontId="0" fillId="0" borderId="11" xfId="0" applyNumberFormat="1" applyBorder="1"/>
    <xf numFmtId="0" fontId="0" fillId="0" borderId="11" xfId="0" applyBorder="1" applyAlignment="1">
      <alignment horizontal="center"/>
    </xf>
    <xf numFmtId="0" fontId="18" fillId="0" borderId="11" xfId="0" applyFont="1" applyBorder="1" applyAlignment="1">
      <alignment wrapText="1"/>
    </xf>
    <xf numFmtId="0" fontId="18" fillId="0" borderId="11" xfId="0" applyFont="1" applyBorder="1" applyAlignment="1">
      <alignment horizontal="center"/>
    </xf>
    <xf numFmtId="0" fontId="0" fillId="35" borderId="11" xfId="0" applyFill="1" applyBorder="1"/>
    <xf numFmtId="164" fontId="0" fillId="33" borderId="11" xfId="0" applyNumberFormat="1" applyFill="1" applyBorder="1"/>
    <xf numFmtId="164" fontId="0" fillId="34" borderId="11" xfId="0" applyNumberFormat="1" applyFill="1" applyBorder="1"/>
    <xf numFmtId="165" fontId="0" fillId="0" borderId="11" xfId="0" applyNumberFormat="1" applyBorder="1"/>
    <xf numFmtId="11" fontId="16" fillId="0" borderId="11" xfId="0" applyNumberFormat="1" applyFont="1" applyBorder="1"/>
    <xf numFmtId="0" fontId="16" fillId="35" borderId="11" xfId="0" applyFont="1" applyFill="1" applyBorder="1"/>
    <xf numFmtId="164" fontId="16" fillId="34" borderId="11" xfId="0" applyNumberFormat="1" applyFont="1" applyFill="1" applyBorder="1"/>
    <xf numFmtId="165" fontId="16" fillId="0" borderId="11" xfId="0" applyNumberFormat="1" applyFont="1" applyBorder="1"/>
    <xf numFmtId="0" fontId="19" fillId="0" borderId="11" xfId="0" applyFont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tabSelected="1" workbookViewId="0">
      <pane xSplit="4" ySplit="9" topLeftCell="E10" activePane="bottomRight" state="frozen"/>
      <selection pane="topRight" activeCell="E1" sqref="E1"/>
      <selection pane="bottomLeft" activeCell="A10" sqref="A10"/>
      <selection pane="bottomRight"/>
    </sheetView>
  </sheetViews>
  <sheetFormatPr defaultRowHeight="15" x14ac:dyDescent="0.25"/>
  <cols>
    <col min="1" max="1" width="11.28515625" customWidth="1"/>
    <col min="2" max="2" width="28.5703125" customWidth="1"/>
    <col min="3" max="3" width="11.7109375" customWidth="1"/>
    <col min="4" max="4" width="30.28515625" customWidth="1"/>
    <col min="6" max="6" width="5.7109375" customWidth="1"/>
    <col min="7" max="7" width="18.85546875" customWidth="1"/>
    <col min="8" max="8" width="12.28515625" customWidth="1"/>
    <col min="10" max="10" width="14.140625" customWidth="1"/>
    <col min="11" max="11" width="12.42578125" customWidth="1"/>
    <col min="12" max="12" width="15.5703125" customWidth="1"/>
    <col min="13" max="14" width="3.7109375" bestFit="1" customWidth="1"/>
    <col min="15" max="15" width="33.85546875" customWidth="1"/>
    <col min="17" max="17" width="73.42578125" customWidth="1"/>
    <col min="18" max="18" width="93.140625" customWidth="1"/>
    <col min="19" max="19" width="3.7109375" bestFit="1" customWidth="1"/>
    <col min="20" max="20" width="35" customWidth="1"/>
  </cols>
  <sheetData>
    <row r="1" spans="1:18" x14ac:dyDescent="0.25">
      <c r="A1" s="1" t="s">
        <v>60</v>
      </c>
    </row>
    <row r="2" spans="1:18" x14ac:dyDescent="0.25">
      <c r="A2" s="1" t="s">
        <v>61</v>
      </c>
    </row>
    <row r="3" spans="1:18" ht="15.75" thickBot="1" x14ac:dyDescent="0.3">
      <c r="A3" s="1"/>
    </row>
    <row r="4" spans="1:18" ht="16.5" thickTop="1" thickBot="1" x14ac:dyDescent="0.3">
      <c r="A4" s="1"/>
      <c r="C4" s="2" t="s">
        <v>66</v>
      </c>
      <c r="D4" s="3"/>
    </row>
    <row r="5" spans="1:18" ht="18.75" thickTop="1" thickBot="1" x14ac:dyDescent="0.3">
      <c r="A5" s="4" t="s">
        <v>86</v>
      </c>
      <c r="B5" s="4"/>
      <c r="C5" s="4"/>
      <c r="D5" s="5"/>
    </row>
    <row r="6" spans="1:18" ht="16.5" thickTop="1" thickBot="1" x14ac:dyDescent="0.3">
      <c r="A6" s="4" t="s">
        <v>83</v>
      </c>
      <c r="B6" s="4"/>
      <c r="C6" s="4"/>
      <c r="D6" s="11"/>
    </row>
    <row r="7" spans="1:18" ht="15.75" thickTop="1" x14ac:dyDescent="0.25">
      <c r="A7" s="1"/>
    </row>
    <row r="9" spans="1:18" ht="79.5" x14ac:dyDescent="0.25">
      <c r="A9" s="6" t="s">
        <v>0</v>
      </c>
      <c r="B9" s="6" t="s">
        <v>70</v>
      </c>
      <c r="C9" s="7" t="s">
        <v>71</v>
      </c>
      <c r="D9" s="6" t="s">
        <v>72</v>
      </c>
      <c r="E9" s="7" t="s">
        <v>73</v>
      </c>
      <c r="F9" s="8" t="s">
        <v>74</v>
      </c>
      <c r="G9" s="6" t="s">
        <v>75</v>
      </c>
      <c r="H9" s="6" t="s">
        <v>76</v>
      </c>
      <c r="I9" s="6" t="s">
        <v>77</v>
      </c>
      <c r="J9" s="9" t="s">
        <v>85</v>
      </c>
      <c r="K9" s="9" t="s">
        <v>84</v>
      </c>
      <c r="L9" s="9" t="s">
        <v>78</v>
      </c>
      <c r="M9" s="10" t="s">
        <v>79</v>
      </c>
      <c r="N9" s="10" t="s">
        <v>65</v>
      </c>
      <c r="O9" s="6" t="s">
        <v>64</v>
      </c>
      <c r="P9" s="9" t="s">
        <v>80</v>
      </c>
      <c r="Q9" s="7" t="s">
        <v>81</v>
      </c>
      <c r="R9" s="7" t="s">
        <v>82</v>
      </c>
    </row>
    <row r="10" spans="1:18" ht="36.75" x14ac:dyDescent="0.25">
      <c r="A10" s="12" t="s">
        <v>3</v>
      </c>
      <c r="B10" s="12" t="s">
        <v>4</v>
      </c>
      <c r="C10" s="12" t="s">
        <v>2</v>
      </c>
      <c r="D10" s="13" t="s">
        <v>69</v>
      </c>
      <c r="E10" s="14">
        <v>18</v>
      </c>
      <c r="F10" s="12" t="s">
        <v>5</v>
      </c>
      <c r="G10" s="12" t="s">
        <v>6</v>
      </c>
      <c r="H10" s="12" t="s">
        <v>1</v>
      </c>
      <c r="I10" s="12" t="s">
        <v>7</v>
      </c>
      <c r="J10" s="19">
        <f>D5</f>
        <v>0</v>
      </c>
      <c r="K10" s="18"/>
      <c r="L10" s="21">
        <f>E10*J10/2000</f>
        <v>0</v>
      </c>
      <c r="M10" s="15" t="s">
        <v>9</v>
      </c>
      <c r="N10" s="15">
        <v>0</v>
      </c>
      <c r="O10" s="12"/>
      <c r="P10" s="15"/>
      <c r="Q10" s="16"/>
      <c r="R10" s="16" t="s">
        <v>8</v>
      </c>
    </row>
    <row r="11" spans="1:18" ht="36.75" x14ac:dyDescent="0.25">
      <c r="A11" s="12" t="s">
        <v>3</v>
      </c>
      <c r="B11" s="12" t="s">
        <v>4</v>
      </c>
      <c r="C11" s="12" t="s">
        <v>2</v>
      </c>
      <c r="D11" s="13" t="s">
        <v>10</v>
      </c>
      <c r="E11" s="14">
        <v>9.1</v>
      </c>
      <c r="F11" s="12" t="s">
        <v>5</v>
      </c>
      <c r="G11" s="12" t="s">
        <v>6</v>
      </c>
      <c r="H11" s="12" t="s">
        <v>1</v>
      </c>
      <c r="I11" s="12" t="s">
        <v>7</v>
      </c>
      <c r="J11" s="19">
        <f>D5</f>
        <v>0</v>
      </c>
      <c r="K11" s="18"/>
      <c r="L11" s="21">
        <f t="shared" ref="L11:L29" si="0">E11*J11/2000</f>
        <v>0</v>
      </c>
      <c r="M11" s="15" t="s">
        <v>9</v>
      </c>
      <c r="N11" s="15">
        <v>0</v>
      </c>
      <c r="O11" s="12"/>
      <c r="P11" s="15"/>
      <c r="Q11" s="16"/>
      <c r="R11" s="16" t="s">
        <v>8</v>
      </c>
    </row>
    <row r="12" spans="1:18" ht="36.75" x14ac:dyDescent="0.25">
      <c r="A12" s="12" t="s">
        <v>12</v>
      </c>
      <c r="B12" s="12" t="s">
        <v>13</v>
      </c>
      <c r="C12" s="12" t="s">
        <v>11</v>
      </c>
      <c r="D12" s="13" t="s">
        <v>14</v>
      </c>
      <c r="E12" s="14">
        <v>399</v>
      </c>
      <c r="F12" s="12" t="s">
        <v>5</v>
      </c>
      <c r="G12" s="12" t="s">
        <v>6</v>
      </c>
      <c r="H12" s="12" t="s">
        <v>1</v>
      </c>
      <c r="I12" s="12" t="s">
        <v>7</v>
      </c>
      <c r="J12" s="19">
        <f>D5</f>
        <v>0</v>
      </c>
      <c r="K12" s="18"/>
      <c r="L12" s="21">
        <f t="shared" si="0"/>
        <v>0</v>
      </c>
      <c r="M12" s="15" t="s">
        <v>16</v>
      </c>
      <c r="N12" s="15">
        <v>0</v>
      </c>
      <c r="O12" s="12"/>
      <c r="P12" s="15">
        <v>3.2</v>
      </c>
      <c r="Q12" s="16"/>
      <c r="R12" s="16" t="s">
        <v>15</v>
      </c>
    </row>
    <row r="13" spans="1:18" x14ac:dyDescent="0.25">
      <c r="A13" s="12" t="s">
        <v>17</v>
      </c>
      <c r="B13" s="12" t="s">
        <v>18</v>
      </c>
      <c r="C13" s="12" t="s">
        <v>87</v>
      </c>
      <c r="D13" s="13" t="s">
        <v>19</v>
      </c>
      <c r="E13" s="14">
        <v>8.5080000000000003E-2</v>
      </c>
      <c r="F13" s="12" t="s">
        <v>20</v>
      </c>
      <c r="G13" s="12" t="s">
        <v>21</v>
      </c>
      <c r="H13" s="12" t="s">
        <v>22</v>
      </c>
      <c r="I13" s="12" t="s">
        <v>23</v>
      </c>
      <c r="J13" s="18"/>
      <c r="K13" s="20">
        <f>D6</f>
        <v>0</v>
      </c>
      <c r="L13" s="21">
        <f>E13*K13*1.10231131E-15</f>
        <v>0</v>
      </c>
      <c r="M13" s="15" t="s">
        <v>26</v>
      </c>
      <c r="N13" s="15">
        <v>0</v>
      </c>
      <c r="O13" s="12"/>
      <c r="P13" s="15"/>
      <c r="Q13" s="16" t="s">
        <v>24</v>
      </c>
      <c r="R13" s="16" t="s">
        <v>25</v>
      </c>
    </row>
    <row r="14" spans="1:18" ht="30" x14ac:dyDescent="0.25">
      <c r="A14" s="12" t="s">
        <v>27</v>
      </c>
      <c r="B14" s="12" t="s">
        <v>28</v>
      </c>
      <c r="C14" s="12"/>
      <c r="D14" s="13" t="s">
        <v>10</v>
      </c>
      <c r="E14" s="14">
        <v>0.13</v>
      </c>
      <c r="F14" s="12" t="s">
        <v>20</v>
      </c>
      <c r="G14" s="12" t="s">
        <v>21</v>
      </c>
      <c r="H14" s="12" t="s">
        <v>22</v>
      </c>
      <c r="I14" s="12" t="s">
        <v>23</v>
      </c>
      <c r="J14" s="18"/>
      <c r="K14" s="20">
        <f>D6</f>
        <v>0</v>
      </c>
      <c r="L14" s="21">
        <f t="shared" ref="L14:L18" si="1">E14*K14*1.10231131E-15</f>
        <v>0</v>
      </c>
      <c r="M14" s="15" t="s">
        <v>26</v>
      </c>
      <c r="N14" s="15">
        <v>0</v>
      </c>
      <c r="O14" s="12"/>
      <c r="P14" s="15"/>
      <c r="Q14" s="16" t="s">
        <v>29</v>
      </c>
      <c r="R14" s="16" t="s">
        <v>30</v>
      </c>
    </row>
    <row r="15" spans="1:18" ht="48.75" x14ac:dyDescent="0.25">
      <c r="A15" s="12" t="s">
        <v>31</v>
      </c>
      <c r="B15" s="12" t="s">
        <v>32</v>
      </c>
      <c r="C15" s="12" t="s">
        <v>88</v>
      </c>
      <c r="D15" s="13" t="s">
        <v>10</v>
      </c>
      <c r="E15" s="14">
        <v>4.0000000000000001E-3</v>
      </c>
      <c r="F15" s="12" t="s">
        <v>20</v>
      </c>
      <c r="G15" s="12" t="s">
        <v>21</v>
      </c>
      <c r="H15" s="12" t="s">
        <v>22</v>
      </c>
      <c r="I15" s="12" t="s">
        <v>23</v>
      </c>
      <c r="J15" s="18"/>
      <c r="K15" s="20">
        <f>D6</f>
        <v>0</v>
      </c>
      <c r="L15" s="21">
        <f t="shared" si="1"/>
        <v>0</v>
      </c>
      <c r="M15" s="15" t="s">
        <v>26</v>
      </c>
      <c r="N15" s="17">
        <v>2</v>
      </c>
      <c r="O15" s="16" t="s">
        <v>62</v>
      </c>
      <c r="P15" s="15"/>
      <c r="Q15" s="16" t="s">
        <v>24</v>
      </c>
      <c r="R15" s="16" t="s">
        <v>33</v>
      </c>
    </row>
    <row r="16" spans="1:18" ht="48.75" x14ac:dyDescent="0.25">
      <c r="A16" s="12" t="s">
        <v>31</v>
      </c>
      <c r="B16" s="12" t="s">
        <v>32</v>
      </c>
      <c r="C16" s="12" t="s">
        <v>88</v>
      </c>
      <c r="D16" s="13" t="s">
        <v>10</v>
      </c>
      <c r="E16" s="14">
        <v>5.0000000000000001E-3</v>
      </c>
      <c r="F16" s="12" t="s">
        <v>20</v>
      </c>
      <c r="G16" s="12" t="s">
        <v>21</v>
      </c>
      <c r="H16" s="12" t="s">
        <v>22</v>
      </c>
      <c r="I16" s="12" t="s">
        <v>23</v>
      </c>
      <c r="J16" s="18"/>
      <c r="K16" s="20">
        <f>D6</f>
        <v>0</v>
      </c>
      <c r="L16" s="21">
        <f t="shared" si="1"/>
        <v>0</v>
      </c>
      <c r="M16" s="15" t="s">
        <v>26</v>
      </c>
      <c r="N16" s="17">
        <v>2</v>
      </c>
      <c r="O16" s="16" t="s">
        <v>63</v>
      </c>
      <c r="P16" s="15"/>
      <c r="Q16" s="16" t="s">
        <v>24</v>
      </c>
      <c r="R16" s="16" t="s">
        <v>33</v>
      </c>
    </row>
    <row r="17" spans="1:18" ht="30" x14ac:dyDescent="0.25">
      <c r="A17" s="12" t="s">
        <v>34</v>
      </c>
      <c r="B17" s="12" t="s">
        <v>35</v>
      </c>
      <c r="C17" s="12" t="s">
        <v>89</v>
      </c>
      <c r="D17" s="13" t="s">
        <v>10</v>
      </c>
      <c r="E17" s="14">
        <v>3.565E-3</v>
      </c>
      <c r="F17" s="12" t="s">
        <v>20</v>
      </c>
      <c r="G17" s="12" t="s">
        <v>21</v>
      </c>
      <c r="H17" s="12" t="s">
        <v>22</v>
      </c>
      <c r="I17" s="12" t="s">
        <v>23</v>
      </c>
      <c r="J17" s="18"/>
      <c r="K17" s="20">
        <f>D6</f>
        <v>0</v>
      </c>
      <c r="L17" s="21">
        <f t="shared" si="1"/>
        <v>0</v>
      </c>
      <c r="M17" s="15" t="s">
        <v>26</v>
      </c>
      <c r="N17" s="15">
        <v>0</v>
      </c>
      <c r="O17" s="12"/>
      <c r="P17" s="15"/>
      <c r="Q17" s="16" t="s">
        <v>29</v>
      </c>
      <c r="R17" s="16" t="s">
        <v>25</v>
      </c>
    </row>
    <row r="18" spans="1:18" x14ac:dyDescent="0.25">
      <c r="A18" s="12" t="s">
        <v>36</v>
      </c>
      <c r="B18" s="12" t="s">
        <v>37</v>
      </c>
      <c r="C18" s="12" t="s">
        <v>90</v>
      </c>
      <c r="D18" s="13" t="s">
        <v>14</v>
      </c>
      <c r="E18" s="14">
        <v>7.5090000000000004E-2</v>
      </c>
      <c r="F18" s="12" t="s">
        <v>20</v>
      </c>
      <c r="G18" s="12" t="s">
        <v>21</v>
      </c>
      <c r="H18" s="12" t="s">
        <v>22</v>
      </c>
      <c r="I18" s="12" t="s">
        <v>23</v>
      </c>
      <c r="J18" s="18"/>
      <c r="K18" s="20">
        <f>D6</f>
        <v>0</v>
      </c>
      <c r="L18" s="21">
        <f t="shared" si="1"/>
        <v>0</v>
      </c>
      <c r="M18" s="15" t="s">
        <v>26</v>
      </c>
      <c r="N18" s="15">
        <v>0</v>
      </c>
      <c r="O18" s="12"/>
      <c r="P18" s="15"/>
      <c r="Q18" s="16" t="s">
        <v>29</v>
      </c>
      <c r="R18" s="16" t="s">
        <v>25</v>
      </c>
    </row>
    <row r="19" spans="1:18" ht="36.75" x14ac:dyDescent="0.25">
      <c r="A19" s="12" t="s">
        <v>39</v>
      </c>
      <c r="B19" s="12" t="s">
        <v>40</v>
      </c>
      <c r="C19" s="12" t="s">
        <v>100</v>
      </c>
      <c r="D19" s="13" t="s">
        <v>10</v>
      </c>
      <c r="E19" s="14">
        <v>3.8E-3</v>
      </c>
      <c r="F19" s="12" t="s">
        <v>20</v>
      </c>
      <c r="G19" s="12" t="s">
        <v>21</v>
      </c>
      <c r="H19" s="12" t="s">
        <v>22</v>
      </c>
      <c r="I19" s="12" t="s">
        <v>23</v>
      </c>
      <c r="J19" s="18"/>
      <c r="K19" s="20">
        <f>D6</f>
        <v>0</v>
      </c>
      <c r="L19" s="21">
        <f>E19*K19*1.10231131E-15</f>
        <v>0</v>
      </c>
      <c r="M19" s="15" t="s">
        <v>26</v>
      </c>
      <c r="N19" s="15">
        <v>0</v>
      </c>
      <c r="O19" s="12"/>
      <c r="P19" s="15"/>
      <c r="Q19" s="16" t="s">
        <v>29</v>
      </c>
      <c r="R19" s="16" t="s">
        <v>33</v>
      </c>
    </row>
    <row r="20" spans="1:18" ht="30" x14ac:dyDescent="0.25">
      <c r="A20" s="6"/>
      <c r="B20" s="6" t="s">
        <v>91</v>
      </c>
      <c r="C20" s="6" t="s">
        <v>92</v>
      </c>
      <c r="D20" s="7" t="s">
        <v>10</v>
      </c>
      <c r="E20" s="22">
        <f>E13+SUM(E15:E19)</f>
        <v>0.176535</v>
      </c>
      <c r="F20" s="6" t="s">
        <v>20</v>
      </c>
      <c r="G20" s="6" t="s">
        <v>21</v>
      </c>
      <c r="H20" s="6" t="s">
        <v>22</v>
      </c>
      <c r="I20" s="6" t="s">
        <v>23</v>
      </c>
      <c r="J20" s="23"/>
      <c r="K20" s="24">
        <f>D7</f>
        <v>0</v>
      </c>
      <c r="L20" s="25">
        <f>E20*K20*1.10231131E-15</f>
        <v>0</v>
      </c>
      <c r="M20" s="8"/>
      <c r="N20" s="8"/>
      <c r="O20" s="6"/>
      <c r="P20" s="8"/>
      <c r="Q20" s="26" t="s">
        <v>93</v>
      </c>
      <c r="R20" s="16"/>
    </row>
    <row r="21" spans="1:18" ht="36.75" x14ac:dyDescent="0.25">
      <c r="A21" s="12"/>
      <c r="B21" s="12" t="s">
        <v>68</v>
      </c>
      <c r="C21" s="12" t="s">
        <v>38</v>
      </c>
      <c r="D21" s="13" t="s">
        <v>14</v>
      </c>
      <c r="E21" s="14">
        <v>2840</v>
      </c>
      <c r="F21" s="12" t="s">
        <v>5</v>
      </c>
      <c r="G21" s="12" t="s">
        <v>6</v>
      </c>
      <c r="H21" s="12" t="s">
        <v>1</v>
      </c>
      <c r="I21" s="12" t="s">
        <v>7</v>
      </c>
      <c r="J21" s="19">
        <f>D5</f>
        <v>0</v>
      </c>
      <c r="K21" s="18"/>
      <c r="L21" s="21">
        <f t="shared" si="0"/>
        <v>0</v>
      </c>
      <c r="M21" s="15" t="s">
        <v>16</v>
      </c>
      <c r="N21" s="15">
        <v>0</v>
      </c>
      <c r="O21" s="12"/>
      <c r="P21" s="15">
        <v>3.2</v>
      </c>
      <c r="Q21" s="16"/>
      <c r="R21" s="16" t="s">
        <v>15</v>
      </c>
    </row>
    <row r="22" spans="1:18" ht="72.75" x14ac:dyDescent="0.25">
      <c r="A22" s="12"/>
      <c r="B22" s="12" t="s">
        <v>41</v>
      </c>
      <c r="C22" s="12" t="s">
        <v>94</v>
      </c>
      <c r="D22" s="13" t="s">
        <v>14</v>
      </c>
      <c r="E22" s="14">
        <v>10.11</v>
      </c>
      <c r="F22" s="12" t="s">
        <v>5</v>
      </c>
      <c r="G22" s="12" t="s">
        <v>6</v>
      </c>
      <c r="H22" s="12" t="s">
        <v>1</v>
      </c>
      <c r="I22" s="12" t="s">
        <v>7</v>
      </c>
      <c r="J22" s="19">
        <f>D5</f>
        <v>0</v>
      </c>
      <c r="K22" s="18"/>
      <c r="L22" s="21">
        <f>E22*J22/2000</f>
        <v>0</v>
      </c>
      <c r="M22" s="15" t="s">
        <v>44</v>
      </c>
      <c r="N22" s="15">
        <v>0</v>
      </c>
      <c r="O22" s="12"/>
      <c r="P22" s="15">
        <v>3.2</v>
      </c>
      <c r="Q22" s="16" t="s">
        <v>42</v>
      </c>
      <c r="R22" s="16" t="s">
        <v>43</v>
      </c>
    </row>
    <row r="23" spans="1:18" ht="48.75" x14ac:dyDescent="0.25">
      <c r="A23" s="12"/>
      <c r="B23" s="12" t="s">
        <v>45</v>
      </c>
      <c r="C23" s="12" t="s">
        <v>95</v>
      </c>
      <c r="D23" s="13" t="s">
        <v>14</v>
      </c>
      <c r="E23" s="14">
        <v>10</v>
      </c>
      <c r="F23" s="12" t="s">
        <v>5</v>
      </c>
      <c r="G23" s="12" t="s">
        <v>6</v>
      </c>
      <c r="H23" s="12" t="s">
        <v>1</v>
      </c>
      <c r="I23" s="12" t="s">
        <v>7</v>
      </c>
      <c r="J23" s="19">
        <f>D5</f>
        <v>0</v>
      </c>
      <c r="K23" s="18"/>
      <c r="L23" s="21">
        <f t="shared" si="0"/>
        <v>0</v>
      </c>
      <c r="M23" s="15" t="s">
        <v>26</v>
      </c>
      <c r="N23" s="15">
        <v>0</v>
      </c>
      <c r="O23" s="12"/>
      <c r="P23" s="15"/>
      <c r="Q23" s="16"/>
      <c r="R23" s="16" t="s">
        <v>46</v>
      </c>
    </row>
    <row r="24" spans="1:18" ht="48.75" x14ac:dyDescent="0.25">
      <c r="A24" s="12"/>
      <c r="B24" s="12" t="s">
        <v>47</v>
      </c>
      <c r="C24" s="12" t="s">
        <v>96</v>
      </c>
      <c r="D24" s="13" t="s">
        <v>14</v>
      </c>
      <c r="E24" s="14">
        <v>10</v>
      </c>
      <c r="F24" s="12" t="s">
        <v>5</v>
      </c>
      <c r="G24" s="12" t="s">
        <v>6</v>
      </c>
      <c r="H24" s="12" t="s">
        <v>1</v>
      </c>
      <c r="I24" s="12" t="s">
        <v>7</v>
      </c>
      <c r="J24" s="19">
        <f>D5</f>
        <v>0</v>
      </c>
      <c r="K24" s="18"/>
      <c r="L24" s="21">
        <f t="shared" si="0"/>
        <v>0</v>
      </c>
      <c r="M24" s="15" t="s">
        <v>26</v>
      </c>
      <c r="N24" s="15">
        <v>0</v>
      </c>
      <c r="O24" s="12"/>
      <c r="P24" s="15"/>
      <c r="Q24" s="16"/>
      <c r="R24" s="16" t="s">
        <v>46</v>
      </c>
    </row>
    <row r="25" spans="1:18" x14ac:dyDescent="0.25">
      <c r="A25" s="12"/>
      <c r="B25" s="12" t="s">
        <v>49</v>
      </c>
      <c r="C25" s="12" t="s">
        <v>48</v>
      </c>
      <c r="D25" s="13" t="s">
        <v>14</v>
      </c>
      <c r="E25" s="14">
        <v>20.11</v>
      </c>
      <c r="F25" s="12" t="s">
        <v>5</v>
      </c>
      <c r="G25" s="12" t="s">
        <v>6</v>
      </c>
      <c r="H25" s="12" t="s">
        <v>1</v>
      </c>
      <c r="I25" s="12" t="s">
        <v>7</v>
      </c>
      <c r="J25" s="19">
        <f>D5</f>
        <v>0</v>
      </c>
      <c r="K25" s="18"/>
      <c r="L25" s="21">
        <f t="shared" si="0"/>
        <v>0</v>
      </c>
      <c r="M25" s="15" t="s">
        <v>26</v>
      </c>
      <c r="N25" s="15">
        <v>0</v>
      </c>
      <c r="O25" s="12"/>
      <c r="P25" s="15"/>
      <c r="Q25" s="16" t="s">
        <v>50</v>
      </c>
      <c r="R25" s="16" t="s">
        <v>51</v>
      </c>
    </row>
    <row r="26" spans="1:18" x14ac:dyDescent="0.25">
      <c r="A26" s="12"/>
      <c r="B26" s="12" t="s">
        <v>52</v>
      </c>
      <c r="C26" s="12" t="s">
        <v>97</v>
      </c>
      <c r="D26" s="13" t="s">
        <v>14</v>
      </c>
      <c r="E26" s="14">
        <v>10</v>
      </c>
      <c r="F26" s="12" t="s">
        <v>5</v>
      </c>
      <c r="G26" s="12" t="s">
        <v>6</v>
      </c>
      <c r="H26" s="12" t="s">
        <v>1</v>
      </c>
      <c r="I26" s="12" t="s">
        <v>7</v>
      </c>
      <c r="J26" s="19">
        <f>D5</f>
        <v>0</v>
      </c>
      <c r="K26" s="18"/>
      <c r="L26" s="21">
        <f t="shared" si="0"/>
        <v>0</v>
      </c>
      <c r="M26" s="15" t="s">
        <v>26</v>
      </c>
      <c r="N26" s="15">
        <v>0</v>
      </c>
      <c r="O26" s="12"/>
      <c r="P26" s="15"/>
      <c r="Q26" s="16"/>
      <c r="R26" s="16" t="s">
        <v>53</v>
      </c>
    </row>
    <row r="27" spans="1:18" x14ac:dyDescent="0.25">
      <c r="A27" s="12"/>
      <c r="B27" s="12" t="s">
        <v>54</v>
      </c>
      <c r="C27" s="12" t="s">
        <v>98</v>
      </c>
      <c r="D27" s="13" t="s">
        <v>14</v>
      </c>
      <c r="E27" s="14">
        <v>20.11</v>
      </c>
      <c r="F27" s="12" t="s">
        <v>5</v>
      </c>
      <c r="G27" s="12" t="s">
        <v>6</v>
      </c>
      <c r="H27" s="12" t="s">
        <v>1</v>
      </c>
      <c r="I27" s="12" t="s">
        <v>7</v>
      </c>
      <c r="J27" s="19">
        <f>D5</f>
        <v>0</v>
      </c>
      <c r="K27" s="18"/>
      <c r="L27" s="21">
        <f t="shared" si="0"/>
        <v>0</v>
      </c>
      <c r="M27" s="15" t="s">
        <v>26</v>
      </c>
      <c r="N27" s="15">
        <v>0</v>
      </c>
      <c r="O27" s="12"/>
      <c r="P27" s="15"/>
      <c r="Q27" s="16" t="s">
        <v>55</v>
      </c>
      <c r="R27" s="16" t="s">
        <v>51</v>
      </c>
    </row>
    <row r="28" spans="1:18" ht="36.75" x14ac:dyDescent="0.25">
      <c r="A28" s="12"/>
      <c r="B28" s="12" t="s">
        <v>56</v>
      </c>
      <c r="C28" s="12" t="s">
        <v>99</v>
      </c>
      <c r="D28" s="13" t="s">
        <v>14</v>
      </c>
      <c r="E28" s="14">
        <v>0.6</v>
      </c>
      <c r="F28" s="12" t="s">
        <v>5</v>
      </c>
      <c r="G28" s="12" t="s">
        <v>6</v>
      </c>
      <c r="H28" s="12" t="s">
        <v>1</v>
      </c>
      <c r="I28" s="12" t="s">
        <v>7</v>
      </c>
      <c r="J28" s="19">
        <f>D5</f>
        <v>0</v>
      </c>
      <c r="K28" s="18"/>
      <c r="L28" s="21">
        <f t="shared" si="0"/>
        <v>0</v>
      </c>
      <c r="M28" s="15" t="s">
        <v>57</v>
      </c>
      <c r="N28" s="15">
        <v>0</v>
      </c>
      <c r="O28" s="12"/>
      <c r="P28" s="15">
        <v>3.2</v>
      </c>
      <c r="Q28" s="16"/>
      <c r="R28" s="16" t="s">
        <v>15</v>
      </c>
    </row>
    <row r="29" spans="1:18" ht="36.75" x14ac:dyDescent="0.25">
      <c r="A29" s="12"/>
      <c r="B29" s="12" t="s">
        <v>67</v>
      </c>
      <c r="C29" s="12" t="s">
        <v>58</v>
      </c>
      <c r="D29" s="13" t="s">
        <v>14</v>
      </c>
      <c r="E29" s="14">
        <v>116</v>
      </c>
      <c r="F29" s="12" t="s">
        <v>5</v>
      </c>
      <c r="G29" s="12" t="s">
        <v>6</v>
      </c>
      <c r="H29" s="12" t="s">
        <v>1</v>
      </c>
      <c r="I29" s="12" t="s">
        <v>7</v>
      </c>
      <c r="J29" s="19">
        <f>D5</f>
        <v>0</v>
      </c>
      <c r="K29" s="18"/>
      <c r="L29" s="21">
        <f t="shared" si="0"/>
        <v>0</v>
      </c>
      <c r="M29" s="15" t="s">
        <v>16</v>
      </c>
      <c r="N29" s="15">
        <v>0</v>
      </c>
      <c r="O29" s="12"/>
      <c r="P29" s="15">
        <v>3.2</v>
      </c>
      <c r="Q29" s="16" t="s">
        <v>59</v>
      </c>
      <c r="R29" s="16" t="s">
        <v>15</v>
      </c>
    </row>
  </sheetData>
  <mergeCells count="2">
    <mergeCell ref="A5:C5"/>
    <mergeCell ref="A6:C6"/>
  </mergeCells>
  <pageMargins left="0.7" right="0.7" top="0.75" bottom="0.75" header="0.3" footer="0.3"/>
  <pageSetup scale="55" fitToHeight="3" orientation="landscape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2018-01-24T17:06:00Z</cp:lastPrinted>
  <dcterms:created xsi:type="dcterms:W3CDTF">2018-01-24T15:59:03Z</dcterms:created>
  <dcterms:modified xsi:type="dcterms:W3CDTF">2018-01-24T17:06:22Z</dcterms:modified>
</cp:coreProperties>
</file>