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mF\AppData\Local\Microsoft\Windows\Temporary Internet Files\Content.Outlook\V9CF2A8T\"/>
    </mc:Choice>
  </mc:AlternateContent>
  <xr:revisionPtr revIDLastSave="0" documentId="13_ncr:1_{C60B9447-119F-4919-92A2-7AAAB112D14D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lcid537dodfl-aq-q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3" i="1"/>
  <c r="B54" i="1"/>
  <c r="B55" i="1"/>
</calcChain>
</file>

<file path=xl/sharedStrings.xml><?xml version="1.0" encoding="utf-8"?>
<sst xmlns="http://schemas.openxmlformats.org/spreadsheetml/2006/main" count="173" uniqueCount="72">
  <si>
    <t>Compound List Report</t>
  </si>
  <si>
    <t>Product: LCID537DODFL PFAS Full List DoD 24 Analytes</t>
  </si>
  <si>
    <t>Matrix: AQ Aqueous</t>
  </si>
  <si>
    <t>Method List: LCID537 AQ</t>
  </si>
  <si>
    <t>Method Ref: EPA 537M BY ID</t>
  </si>
  <si>
    <t>LF27962</t>
  </si>
  <si>
    <t>Report List: LCID537DODFL ALL</t>
  </si>
  <si>
    <t>LF27075</t>
  </si>
  <si>
    <t>RL/MDL Factor: .004    Water 250ml sample to 1ml Vf</t>
  </si>
  <si>
    <t>Control Limits (%)  Rev: 03/05/20</t>
  </si>
  <si>
    <t>Compound</t>
  </si>
  <si>
    <t>CAS No.</t>
  </si>
  <si>
    <t>RL</t>
  </si>
  <si>
    <t>MDL</t>
  </si>
  <si>
    <t>Units</t>
  </si>
  <si>
    <t>MS/MSD</t>
  </si>
  <si>
    <t>RPD</t>
  </si>
  <si>
    <t>BS</t>
  </si>
  <si>
    <t>DUP</t>
  </si>
  <si>
    <t>Perfluorobutanoic acid</t>
  </si>
  <si>
    <t>ug/l</t>
  </si>
  <si>
    <t>70-130</t>
  </si>
  <si>
    <t>Perfluoropentanoic acid</t>
  </si>
  <si>
    <t>Perfluorohexanoic acid</t>
  </si>
  <si>
    <t>Perfluoroheptanoic acid</t>
  </si>
  <si>
    <t>Perfluorooctanoic acid</t>
  </si>
  <si>
    <t>Perfluorononanoic acid</t>
  </si>
  <si>
    <t>Perfluorodecanoic acid</t>
  </si>
  <si>
    <t>Perfluoroundecanoic acid</t>
  </si>
  <si>
    <t>Perfluorododecanoic acid</t>
  </si>
  <si>
    <t>Perfluorotridecanoic acid</t>
  </si>
  <si>
    <t>65-130</t>
  </si>
  <si>
    <t>Perfluorotetradecanoic acid</t>
  </si>
  <si>
    <t>Perfluorobutanesulfonic acid</t>
  </si>
  <si>
    <t>Perfluoropentanesulfonic acid</t>
  </si>
  <si>
    <t>Perfluorohexanesulfonic acid</t>
  </si>
  <si>
    <t>Perfluoroheptanesulfonic acid</t>
  </si>
  <si>
    <t>Perfluorooctanesulfonic acid</t>
  </si>
  <si>
    <t>Perfluorononanesulfonic acid</t>
  </si>
  <si>
    <t>Perfluorodecanesulfonic acid</t>
  </si>
  <si>
    <t>60-130</t>
  </si>
  <si>
    <t>PFOSA</t>
  </si>
  <si>
    <t>MeFOSAA</t>
  </si>
  <si>
    <t>EtFOSAA</t>
  </si>
  <si>
    <t>4:2 Fluorotelomer sulfonate</t>
  </si>
  <si>
    <t>6:2 Fluorotelomer sulfonate</t>
  </si>
  <si>
    <t>8:2 Fluorotelomer sulfonate</t>
  </si>
  <si>
    <t>13C4-PFBA</t>
  </si>
  <si>
    <t>Surrogate Limits:</t>
  </si>
  <si>
    <t>35-135</t>
  </si>
  <si>
    <t>13C5-PFPeA</t>
  </si>
  <si>
    <t>50-150</t>
  </si>
  <si>
    <t>13C5-PFHxA</t>
  </si>
  <si>
    <t>13C4-PFHpA</t>
  </si>
  <si>
    <t>13C8-PFOA</t>
  </si>
  <si>
    <t>13C9-PFNA</t>
  </si>
  <si>
    <t>13C6-PFDA</t>
  </si>
  <si>
    <t>13C7-PFUnDA</t>
  </si>
  <si>
    <t>40-140</t>
  </si>
  <si>
    <t>13C2-PFDoDA</t>
  </si>
  <si>
    <t>13C2-PFTeDA</t>
  </si>
  <si>
    <t>30-130</t>
  </si>
  <si>
    <t>13C3-PFBS</t>
  </si>
  <si>
    <t>13C3-PFHxS</t>
  </si>
  <si>
    <t>13C8-PFOS</t>
  </si>
  <si>
    <t>13C8-FOSA</t>
  </si>
  <si>
    <t>d3-MeFOSAA</t>
  </si>
  <si>
    <t>13C2-4:2FTS</t>
  </si>
  <si>
    <t>13C2-6:2FTS</t>
  </si>
  <si>
    <t>13C2-8:2FTS</t>
  </si>
  <si>
    <t>24 compounds and 18 surrogates reported in list LCID537DODFL</t>
  </si>
  <si>
    <t>d5-EtFOSAA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</si>
</sst>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35" workbookViewId="0">
      <selection activeCell="A61" sqref="A61"/>
    </sheetView>
  </sheetViews>
  <sheetFormatPr defaultRowHeight="15" x14ac:dyDescent="0.25"/>
  <cols>
    <col min="1" max="1" width="25.7109375" customWidth="1"/>
    <col min="2" max="2" width="10.8554687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  <c r="H3" t="str">
        <f>"Mar 18, 2020 03:17 pm"</f>
        <v>Mar 18, 2020 03:17 pm</v>
      </c>
    </row>
    <row r="5" spans="1:9" x14ac:dyDescent="0.25">
      <c r="A5" t="s">
        <v>3</v>
      </c>
      <c r="C5" t="s">
        <v>4</v>
      </c>
      <c r="I5" t="s">
        <v>5</v>
      </c>
    </row>
    <row r="6" spans="1:9" x14ac:dyDescent="0.25">
      <c r="A6" t="s">
        <v>6</v>
      </c>
      <c r="I6" t="s">
        <v>7</v>
      </c>
    </row>
    <row r="7" spans="1:9" x14ac:dyDescent="0.25">
      <c r="A7" t="s">
        <v>8</v>
      </c>
    </row>
    <row r="9" spans="1:9" x14ac:dyDescent="0.25">
      <c r="F9" t="s">
        <v>9</v>
      </c>
    </row>
    <row r="10" spans="1:9" x14ac:dyDescent="0.25">
      <c r="A10" t="s">
        <v>10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2" spans="1:9" x14ac:dyDescent="0.25">
      <c r="A12" s="1" t="s">
        <v>19</v>
      </c>
      <c r="B12" s="1" t="str">
        <f>"375-22-4"</f>
        <v>375-22-4</v>
      </c>
      <c r="C12">
        <v>8.0000000000000002E-3</v>
      </c>
      <c r="D12">
        <v>2E-3</v>
      </c>
      <c r="E12" t="s">
        <v>20</v>
      </c>
      <c r="F12" t="s">
        <v>21</v>
      </c>
      <c r="G12">
        <v>30</v>
      </c>
      <c r="H12" t="s">
        <v>21</v>
      </c>
      <c r="I12">
        <v>30</v>
      </c>
    </row>
    <row r="13" spans="1:9" x14ac:dyDescent="0.25">
      <c r="A13" s="1" t="s">
        <v>22</v>
      </c>
      <c r="B13" s="1" t="str">
        <f>"2706-90-3"</f>
        <v>2706-90-3</v>
      </c>
      <c r="C13">
        <v>4.0000000000000001E-3</v>
      </c>
      <c r="D13">
        <v>1.5E-3</v>
      </c>
      <c r="E13" t="s">
        <v>20</v>
      </c>
      <c r="F13" t="s">
        <v>21</v>
      </c>
      <c r="G13">
        <v>30</v>
      </c>
      <c r="H13" t="s">
        <v>21</v>
      </c>
      <c r="I13">
        <v>30</v>
      </c>
    </row>
    <row r="14" spans="1:9" x14ac:dyDescent="0.25">
      <c r="A14" s="1" t="s">
        <v>23</v>
      </c>
      <c r="B14" s="1" t="str">
        <f>"307-24-4"</f>
        <v>307-24-4</v>
      </c>
      <c r="C14">
        <v>4.0000000000000001E-3</v>
      </c>
      <c r="D14">
        <v>1E-3</v>
      </c>
      <c r="E14" t="s">
        <v>20</v>
      </c>
      <c r="F14" t="s">
        <v>21</v>
      </c>
      <c r="G14">
        <v>30</v>
      </c>
      <c r="H14" t="s">
        <v>21</v>
      </c>
      <c r="I14">
        <v>30</v>
      </c>
    </row>
    <row r="15" spans="1:9" x14ac:dyDescent="0.25">
      <c r="A15" s="1" t="s">
        <v>24</v>
      </c>
      <c r="B15" s="1" t="str">
        <f>"375-85-9"</f>
        <v>375-85-9</v>
      </c>
      <c r="C15">
        <v>4.0000000000000001E-3</v>
      </c>
      <c r="D15">
        <v>1E-3</v>
      </c>
      <c r="E15" t="s">
        <v>20</v>
      </c>
      <c r="F15" t="s">
        <v>21</v>
      </c>
      <c r="G15">
        <v>30</v>
      </c>
      <c r="H15" t="s">
        <v>21</v>
      </c>
      <c r="I15">
        <v>30</v>
      </c>
    </row>
    <row r="16" spans="1:9" x14ac:dyDescent="0.25">
      <c r="A16" s="1" t="s">
        <v>25</v>
      </c>
      <c r="B16" s="1" t="str">
        <f>"335-67-1"</f>
        <v>335-67-1</v>
      </c>
      <c r="C16">
        <v>4.0000000000000001E-3</v>
      </c>
      <c r="D16">
        <v>1E-3</v>
      </c>
      <c r="E16" t="s">
        <v>20</v>
      </c>
      <c r="F16" t="s">
        <v>21</v>
      </c>
      <c r="G16">
        <v>30</v>
      </c>
      <c r="H16" t="s">
        <v>21</v>
      </c>
      <c r="I16">
        <v>30</v>
      </c>
    </row>
    <row r="17" spans="1:9" x14ac:dyDescent="0.25">
      <c r="A17" s="1" t="s">
        <v>26</v>
      </c>
      <c r="B17" s="1" t="str">
        <f>"375-95-1"</f>
        <v>375-95-1</v>
      </c>
      <c r="C17">
        <v>4.0000000000000001E-3</v>
      </c>
      <c r="D17">
        <v>1E-3</v>
      </c>
      <c r="E17" t="s">
        <v>20</v>
      </c>
      <c r="F17" t="s">
        <v>21</v>
      </c>
      <c r="G17">
        <v>30</v>
      </c>
      <c r="H17" t="s">
        <v>21</v>
      </c>
      <c r="I17">
        <v>30</v>
      </c>
    </row>
    <row r="18" spans="1:9" x14ac:dyDescent="0.25">
      <c r="A18" s="1" t="s">
        <v>27</v>
      </c>
      <c r="B18" s="1" t="str">
        <f>"335-76-2"</f>
        <v>335-76-2</v>
      </c>
      <c r="C18">
        <v>4.0000000000000001E-3</v>
      </c>
      <c r="D18">
        <v>1E-3</v>
      </c>
      <c r="E18" t="s">
        <v>20</v>
      </c>
      <c r="F18" t="s">
        <v>21</v>
      </c>
      <c r="G18">
        <v>30</v>
      </c>
      <c r="H18" t="s">
        <v>21</v>
      </c>
      <c r="I18">
        <v>30</v>
      </c>
    </row>
    <row r="19" spans="1:9" x14ac:dyDescent="0.25">
      <c r="A19" s="1" t="s">
        <v>28</v>
      </c>
      <c r="B19" s="1" t="str">
        <f>"2058-94-8"</f>
        <v>2058-94-8</v>
      </c>
      <c r="C19">
        <v>4.0000000000000001E-3</v>
      </c>
      <c r="D19">
        <v>1E-3</v>
      </c>
      <c r="E19" t="s">
        <v>20</v>
      </c>
      <c r="F19" t="s">
        <v>21</v>
      </c>
      <c r="G19">
        <v>30</v>
      </c>
      <c r="H19" t="s">
        <v>21</v>
      </c>
      <c r="I19">
        <v>30</v>
      </c>
    </row>
    <row r="20" spans="1:9" x14ac:dyDescent="0.25">
      <c r="A20" s="1" t="s">
        <v>29</v>
      </c>
      <c r="B20" s="1" t="str">
        <f>"307-55-1"</f>
        <v>307-55-1</v>
      </c>
      <c r="C20">
        <v>4.0000000000000001E-3</v>
      </c>
      <c r="D20">
        <v>1.5E-3</v>
      </c>
      <c r="E20" t="s">
        <v>20</v>
      </c>
      <c r="F20" t="s">
        <v>21</v>
      </c>
      <c r="G20">
        <v>30</v>
      </c>
      <c r="H20" t="s">
        <v>21</v>
      </c>
      <c r="I20">
        <v>30</v>
      </c>
    </row>
    <row r="21" spans="1:9" x14ac:dyDescent="0.25">
      <c r="A21" s="1" t="s">
        <v>30</v>
      </c>
      <c r="B21" s="1" t="str">
        <f>"72629-94-8"</f>
        <v>72629-94-8</v>
      </c>
      <c r="C21">
        <v>4.0000000000000001E-3</v>
      </c>
      <c r="D21">
        <v>1E-3</v>
      </c>
      <c r="E21" t="s">
        <v>20</v>
      </c>
      <c r="F21" t="s">
        <v>31</v>
      </c>
      <c r="G21">
        <v>30</v>
      </c>
      <c r="H21" t="s">
        <v>31</v>
      </c>
      <c r="I21">
        <v>30</v>
      </c>
    </row>
    <row r="22" spans="1:9" x14ac:dyDescent="0.25">
      <c r="A22" s="1" t="s">
        <v>32</v>
      </c>
      <c r="B22" s="1" t="str">
        <f>"376-06-7"</f>
        <v>376-06-7</v>
      </c>
      <c r="C22">
        <v>4.0000000000000001E-3</v>
      </c>
      <c r="D22">
        <v>1E-3</v>
      </c>
      <c r="E22" t="s">
        <v>20</v>
      </c>
      <c r="F22" t="s">
        <v>21</v>
      </c>
      <c r="G22">
        <v>30</v>
      </c>
      <c r="H22" t="s">
        <v>21</v>
      </c>
      <c r="I22">
        <v>30</v>
      </c>
    </row>
    <row r="23" spans="1:9" x14ac:dyDescent="0.25">
      <c r="A23" s="1" t="s">
        <v>33</v>
      </c>
      <c r="B23" s="1" t="str">
        <f>"375-73-5"</f>
        <v>375-73-5</v>
      </c>
      <c r="C23">
        <v>4.0000000000000001E-3</v>
      </c>
      <c r="D23">
        <v>1E-3</v>
      </c>
      <c r="E23" t="s">
        <v>20</v>
      </c>
      <c r="F23" t="s">
        <v>21</v>
      </c>
      <c r="G23">
        <v>30</v>
      </c>
      <c r="H23" t="s">
        <v>21</v>
      </c>
      <c r="I23">
        <v>30</v>
      </c>
    </row>
    <row r="24" spans="1:9" x14ac:dyDescent="0.25">
      <c r="A24" s="1" t="s">
        <v>34</v>
      </c>
      <c r="B24" s="1" t="str">
        <f>"2706-91-4"</f>
        <v>2706-91-4</v>
      </c>
      <c r="C24">
        <v>4.0000000000000001E-3</v>
      </c>
      <c r="D24">
        <v>1E-3</v>
      </c>
      <c r="E24" t="s">
        <v>20</v>
      </c>
      <c r="F24" t="s">
        <v>21</v>
      </c>
      <c r="G24">
        <v>30</v>
      </c>
      <c r="H24" t="s">
        <v>21</v>
      </c>
      <c r="I24">
        <v>30</v>
      </c>
    </row>
    <row r="25" spans="1:9" x14ac:dyDescent="0.25">
      <c r="A25" s="1" t="s">
        <v>35</v>
      </c>
      <c r="B25" s="1" t="str">
        <f>"355-46-4"</f>
        <v>355-46-4</v>
      </c>
      <c r="C25">
        <v>4.0000000000000001E-3</v>
      </c>
      <c r="D25">
        <v>1E-3</v>
      </c>
      <c r="E25" t="s">
        <v>20</v>
      </c>
      <c r="F25" t="s">
        <v>21</v>
      </c>
      <c r="G25">
        <v>30</v>
      </c>
      <c r="H25" t="s">
        <v>21</v>
      </c>
      <c r="I25">
        <v>30</v>
      </c>
    </row>
    <row r="26" spans="1:9" x14ac:dyDescent="0.25">
      <c r="A26" s="1" t="s">
        <v>36</v>
      </c>
      <c r="B26" s="1" t="str">
        <f>"375-92-8"</f>
        <v>375-92-8</v>
      </c>
      <c r="C26">
        <v>4.0000000000000001E-3</v>
      </c>
      <c r="D26">
        <v>1E-3</v>
      </c>
      <c r="E26" t="s">
        <v>20</v>
      </c>
      <c r="F26" t="s">
        <v>21</v>
      </c>
      <c r="G26">
        <v>30</v>
      </c>
      <c r="H26" t="s">
        <v>21</v>
      </c>
      <c r="I26">
        <v>30</v>
      </c>
    </row>
    <row r="27" spans="1:9" x14ac:dyDescent="0.25">
      <c r="A27" s="1" t="s">
        <v>37</v>
      </c>
      <c r="B27" s="1" t="str">
        <f>"1763-23-1"</f>
        <v>1763-23-1</v>
      </c>
      <c r="C27">
        <v>4.0000000000000001E-3</v>
      </c>
      <c r="D27">
        <v>1.5E-3</v>
      </c>
      <c r="E27" t="s">
        <v>20</v>
      </c>
      <c r="F27" t="s">
        <v>21</v>
      </c>
      <c r="G27">
        <v>30</v>
      </c>
      <c r="H27" t="s">
        <v>21</v>
      </c>
      <c r="I27">
        <v>30</v>
      </c>
    </row>
    <row r="28" spans="1:9" x14ac:dyDescent="0.25">
      <c r="A28" s="1" t="s">
        <v>38</v>
      </c>
      <c r="B28" s="1" t="str">
        <f>"68259-12-1"</f>
        <v>68259-12-1</v>
      </c>
      <c r="C28">
        <v>4.0000000000000001E-3</v>
      </c>
      <c r="D28">
        <v>1E-3</v>
      </c>
      <c r="E28" t="s">
        <v>20</v>
      </c>
      <c r="F28" t="s">
        <v>31</v>
      </c>
      <c r="G28">
        <v>30</v>
      </c>
      <c r="H28" t="s">
        <v>31</v>
      </c>
      <c r="I28">
        <v>30</v>
      </c>
    </row>
    <row r="29" spans="1:9" x14ac:dyDescent="0.25">
      <c r="A29" s="1" t="s">
        <v>39</v>
      </c>
      <c r="B29" s="1" t="str">
        <f>"335-77-3"</f>
        <v>335-77-3</v>
      </c>
      <c r="C29">
        <v>4.0000000000000001E-3</v>
      </c>
      <c r="D29">
        <v>1E-3</v>
      </c>
      <c r="E29" t="s">
        <v>20</v>
      </c>
      <c r="F29" t="s">
        <v>40</v>
      </c>
      <c r="G29">
        <v>30</v>
      </c>
      <c r="H29" t="s">
        <v>40</v>
      </c>
      <c r="I29">
        <v>30</v>
      </c>
    </row>
    <row r="30" spans="1:9" x14ac:dyDescent="0.25">
      <c r="A30" s="1" t="s">
        <v>41</v>
      </c>
      <c r="B30" s="1" t="str">
        <f>"754-91-6"</f>
        <v>754-91-6</v>
      </c>
      <c r="C30">
        <v>4.0000000000000001E-3</v>
      </c>
      <c r="D30">
        <v>1E-3</v>
      </c>
      <c r="E30" t="s">
        <v>20</v>
      </c>
      <c r="F30" t="s">
        <v>21</v>
      </c>
      <c r="G30">
        <v>30</v>
      </c>
      <c r="H30" t="s">
        <v>21</v>
      </c>
      <c r="I30">
        <v>30</v>
      </c>
    </row>
    <row r="31" spans="1:9" x14ac:dyDescent="0.25">
      <c r="A31" s="1" t="s">
        <v>42</v>
      </c>
      <c r="B31" s="1" t="str">
        <f>"2355-31-9"</f>
        <v>2355-31-9</v>
      </c>
      <c r="C31">
        <v>8.0000000000000002E-3</v>
      </c>
      <c r="D31">
        <v>4.0000000000000001E-3</v>
      </c>
      <c r="E31" t="s">
        <v>20</v>
      </c>
      <c r="F31" t="s">
        <v>21</v>
      </c>
      <c r="G31">
        <v>30</v>
      </c>
      <c r="H31" t="s">
        <v>21</v>
      </c>
      <c r="I31">
        <v>30</v>
      </c>
    </row>
    <row r="32" spans="1:9" x14ac:dyDescent="0.25">
      <c r="A32" s="1" t="s">
        <v>43</v>
      </c>
      <c r="B32" s="1" t="str">
        <f>"2991-50-6"</f>
        <v>2991-50-6</v>
      </c>
      <c r="C32">
        <v>8.0000000000000002E-3</v>
      </c>
      <c r="D32">
        <v>4.0000000000000001E-3</v>
      </c>
      <c r="E32" t="s">
        <v>20</v>
      </c>
      <c r="F32" t="s">
        <v>21</v>
      </c>
      <c r="G32">
        <v>30</v>
      </c>
      <c r="H32" t="s">
        <v>21</v>
      </c>
      <c r="I32">
        <v>30</v>
      </c>
    </row>
    <row r="33" spans="1:9" x14ac:dyDescent="0.25">
      <c r="A33" s="1" t="s">
        <v>44</v>
      </c>
      <c r="B33" s="1" t="str">
        <f>"757124-72-4"</f>
        <v>757124-72-4</v>
      </c>
      <c r="C33">
        <v>8.0000000000000002E-3</v>
      </c>
      <c r="D33">
        <v>2E-3</v>
      </c>
      <c r="E33" t="s">
        <v>20</v>
      </c>
      <c r="F33" t="s">
        <v>21</v>
      </c>
      <c r="G33">
        <v>30</v>
      </c>
      <c r="H33" t="s">
        <v>21</v>
      </c>
      <c r="I33">
        <v>30</v>
      </c>
    </row>
    <row r="34" spans="1:9" x14ac:dyDescent="0.25">
      <c r="A34" s="1" t="s">
        <v>45</v>
      </c>
      <c r="B34" s="1" t="str">
        <f>"27619-97-2"</f>
        <v>27619-97-2</v>
      </c>
      <c r="C34">
        <v>8.0000000000000002E-3</v>
      </c>
      <c r="D34">
        <v>2E-3</v>
      </c>
      <c r="E34" t="s">
        <v>20</v>
      </c>
      <c r="F34" t="s">
        <v>21</v>
      </c>
      <c r="G34">
        <v>30</v>
      </c>
      <c r="H34" t="s">
        <v>21</v>
      </c>
      <c r="I34">
        <v>30</v>
      </c>
    </row>
    <row r="35" spans="1:9" x14ac:dyDescent="0.25">
      <c r="A35" s="1" t="s">
        <v>46</v>
      </c>
      <c r="B35" s="1" t="str">
        <f>"39108-34-4"</f>
        <v>39108-34-4</v>
      </c>
      <c r="C35">
        <v>8.0000000000000002E-3</v>
      </c>
      <c r="D35">
        <v>2E-3</v>
      </c>
      <c r="E35" t="s">
        <v>20</v>
      </c>
      <c r="F35" t="s">
        <v>21</v>
      </c>
      <c r="G35">
        <v>30</v>
      </c>
      <c r="H35" t="s">
        <v>21</v>
      </c>
      <c r="I35">
        <v>30</v>
      </c>
    </row>
    <row r="37" spans="1:9" x14ac:dyDescent="0.25">
      <c r="A37" t="s">
        <v>47</v>
      </c>
      <c r="B37" t="str">
        <f>""</f>
        <v/>
      </c>
      <c r="F37" t="s">
        <v>48</v>
      </c>
      <c r="H37" t="s">
        <v>49</v>
      </c>
    </row>
    <row r="38" spans="1:9" x14ac:dyDescent="0.25">
      <c r="A38" t="s">
        <v>50</v>
      </c>
      <c r="B38" t="str">
        <f>""</f>
        <v/>
      </c>
      <c r="F38" t="s">
        <v>48</v>
      </c>
      <c r="H38" t="s">
        <v>51</v>
      </c>
    </row>
    <row r="39" spans="1:9" x14ac:dyDescent="0.25">
      <c r="A39" s="2" t="s">
        <v>52</v>
      </c>
      <c r="B39" t="str">
        <f>""</f>
        <v/>
      </c>
      <c r="F39" t="s">
        <v>48</v>
      </c>
      <c r="H39" t="s">
        <v>51</v>
      </c>
    </row>
    <row r="40" spans="1:9" x14ac:dyDescent="0.25">
      <c r="A40" t="s">
        <v>53</v>
      </c>
      <c r="B40" t="str">
        <f>""</f>
        <v/>
      </c>
      <c r="F40" t="s">
        <v>48</v>
      </c>
      <c r="H40" t="s">
        <v>51</v>
      </c>
    </row>
    <row r="41" spans="1:9" x14ac:dyDescent="0.25">
      <c r="A41" t="s">
        <v>54</v>
      </c>
      <c r="B41" t="str">
        <f>""</f>
        <v/>
      </c>
      <c r="F41" t="s">
        <v>48</v>
      </c>
      <c r="H41" t="s">
        <v>51</v>
      </c>
    </row>
    <row r="42" spans="1:9" x14ac:dyDescent="0.25">
      <c r="A42" t="s">
        <v>55</v>
      </c>
      <c r="B42" t="str">
        <f>""</f>
        <v/>
      </c>
      <c r="F42" t="s">
        <v>48</v>
      </c>
      <c r="H42" t="s">
        <v>51</v>
      </c>
    </row>
    <row r="43" spans="1:9" x14ac:dyDescent="0.25">
      <c r="A43" s="2" t="s">
        <v>56</v>
      </c>
      <c r="B43" t="str">
        <f>""</f>
        <v/>
      </c>
      <c r="F43" t="s">
        <v>48</v>
      </c>
      <c r="H43" t="s">
        <v>51</v>
      </c>
    </row>
    <row r="44" spans="1:9" x14ac:dyDescent="0.25">
      <c r="A44" t="s">
        <v>57</v>
      </c>
      <c r="B44" t="str">
        <f>""</f>
        <v/>
      </c>
      <c r="F44" t="s">
        <v>48</v>
      </c>
      <c r="H44" t="s">
        <v>58</v>
      </c>
    </row>
    <row r="45" spans="1:9" x14ac:dyDescent="0.25">
      <c r="A45" t="s">
        <v>59</v>
      </c>
      <c r="B45" t="str">
        <f>""</f>
        <v/>
      </c>
      <c r="F45" t="s">
        <v>48</v>
      </c>
      <c r="H45" t="s">
        <v>58</v>
      </c>
    </row>
    <row r="46" spans="1:9" x14ac:dyDescent="0.25">
      <c r="A46" t="s">
        <v>60</v>
      </c>
      <c r="B46" t="str">
        <f>""</f>
        <v/>
      </c>
      <c r="F46" t="s">
        <v>48</v>
      </c>
      <c r="H46" t="s">
        <v>61</v>
      </c>
    </row>
    <row r="47" spans="1:9" x14ac:dyDescent="0.25">
      <c r="A47" s="2" t="s">
        <v>62</v>
      </c>
      <c r="B47" t="str">
        <f>""</f>
        <v/>
      </c>
      <c r="F47" t="s">
        <v>48</v>
      </c>
      <c r="H47" t="s">
        <v>51</v>
      </c>
    </row>
    <row r="48" spans="1:9" x14ac:dyDescent="0.25">
      <c r="A48" s="2" t="s">
        <v>63</v>
      </c>
      <c r="B48" t="str">
        <f>""</f>
        <v/>
      </c>
      <c r="F48" t="s">
        <v>48</v>
      </c>
      <c r="H48" t="s">
        <v>51</v>
      </c>
    </row>
    <row r="49" spans="1:8" x14ac:dyDescent="0.25">
      <c r="A49" t="s">
        <v>64</v>
      </c>
      <c r="B49" t="str">
        <f>""</f>
        <v/>
      </c>
      <c r="F49" t="s">
        <v>48</v>
      </c>
      <c r="H49" t="s">
        <v>51</v>
      </c>
    </row>
    <row r="50" spans="1:8" x14ac:dyDescent="0.25">
      <c r="A50" t="s">
        <v>65</v>
      </c>
      <c r="B50" t="str">
        <f>""</f>
        <v/>
      </c>
      <c r="F50" t="s">
        <v>48</v>
      </c>
      <c r="H50" t="s">
        <v>61</v>
      </c>
    </row>
    <row r="51" spans="1:8" x14ac:dyDescent="0.25">
      <c r="A51" t="s">
        <v>66</v>
      </c>
      <c r="B51" t="str">
        <f>""</f>
        <v/>
      </c>
      <c r="F51" t="s">
        <v>48</v>
      </c>
      <c r="H51" t="s">
        <v>51</v>
      </c>
    </row>
    <row r="52" spans="1:8" x14ac:dyDescent="0.25">
      <c r="A52" t="s">
        <v>71</v>
      </c>
      <c r="F52" t="s">
        <v>48</v>
      </c>
      <c r="H52" t="s">
        <v>51</v>
      </c>
    </row>
    <row r="53" spans="1:8" x14ac:dyDescent="0.25">
      <c r="A53" t="s">
        <v>67</v>
      </c>
      <c r="B53" t="str">
        <f>""</f>
        <v/>
      </c>
      <c r="F53" t="s">
        <v>48</v>
      </c>
      <c r="H53" t="s">
        <v>51</v>
      </c>
    </row>
    <row r="54" spans="1:8" x14ac:dyDescent="0.25">
      <c r="A54" t="s">
        <v>68</v>
      </c>
      <c r="B54" t="str">
        <f>""</f>
        <v/>
      </c>
      <c r="F54" t="s">
        <v>48</v>
      </c>
      <c r="H54" t="s">
        <v>51</v>
      </c>
    </row>
    <row r="55" spans="1:8" x14ac:dyDescent="0.25">
      <c r="A55" t="s">
        <v>69</v>
      </c>
      <c r="B55" t="str">
        <f>""</f>
        <v/>
      </c>
      <c r="F55" t="s">
        <v>48</v>
      </c>
      <c r="H55" t="s">
        <v>51</v>
      </c>
    </row>
    <row r="57" spans="1:8" x14ac:dyDescent="0.25">
      <c r="A5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lcid537dodfl-aq-qc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Norm Farmer</cp:lastModifiedBy>
  <dcterms:created xsi:type="dcterms:W3CDTF">2020-03-18T20:02:31Z</dcterms:created>
  <dcterms:modified xsi:type="dcterms:W3CDTF">2020-03-18T20:16:34Z</dcterms:modified>
</cp:coreProperties>
</file>