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wildwoodconsultingfl.sharepoint.com/sites/WildwoodFiles/Shared Documents/FileServer Data/FDEP Loxahatchee River/Reporting/"/>
    </mc:Choice>
  </mc:AlternateContent>
  <xr:revisionPtr revIDLastSave="8" documentId="8_{527507BC-567F-44B4-90CF-3191A6F29B15}" xr6:coauthVersionLast="47" xr6:coauthVersionMax="47" xr10:uidLastSave="{D0399F29-2380-4518-8EA4-0861A6D35F25}"/>
  <bookViews>
    <workbookView minimized="1" xWindow="345" yWindow="2175" windowWidth="7545" windowHeight="8355" xr2:uid="{7B0E8A15-F540-49C3-A37F-88064B080E01}"/>
  </bookViews>
  <sheets>
    <sheet name="Notes" sheetId="2" r:id="rId1"/>
    <sheet name="All Nutrient Projects" sheetId="1" r:id="rId2"/>
    <sheet name="All FIB Projects" sheetId="3" r:id="rId3"/>
    <sheet name="Nutrient Summary Info" sheetId="7" r:id="rId4"/>
    <sheet name="FIB Summary Info" sheetId="9" r:id="rId5"/>
    <sheet name="Project Types and Drop Downs" sheetId="5" r:id="rId6"/>
  </sheets>
  <externalReferences>
    <externalReference r:id="rId7"/>
    <externalReference r:id="rId8"/>
  </externalReferences>
  <definedNames>
    <definedName name="_xlnm._FilterDatabase" localSheetId="2" hidden="1">'All FIB Projects'!$A$1:$W$53</definedName>
    <definedName name="_xlnm._FilterDatabase" localSheetId="1" hidden="1">'All Nutrient Projects'!$A$1:$AA$63</definedName>
  </definedNames>
  <calcPr calcId="191029"/>
  <pivotCaches>
    <pivotCache cacheId="41" r:id="rId9"/>
    <pivotCache cacheId="42" r:id="rId10"/>
    <pivotCache cacheId="43"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5" l="1"/>
  <c r="B22" i="5"/>
  <c r="G12" i="7"/>
  <c r="G13" i="7" l="1"/>
  <c r="G14" i="7"/>
  <c r="B3" i="5"/>
  <c r="B4" i="5"/>
  <c r="B5" i="5"/>
  <c r="B6" i="5"/>
  <c r="B7" i="5"/>
  <c r="B8" i="5"/>
  <c r="B9" i="5"/>
  <c r="B10" i="5"/>
  <c r="B11" i="5"/>
  <c r="B12" i="5"/>
  <c r="B13" i="5"/>
  <c r="B14" i="5"/>
  <c r="B15" i="5"/>
  <c r="B16" i="5"/>
  <c r="B17" i="5"/>
  <c r="B18" i="5"/>
  <c r="B19" i="5"/>
  <c r="B20" i="5"/>
  <c r="B2" i="5"/>
  <c r="G28" i="7"/>
  <c r="G3" i="7"/>
  <c r="H28" i="7"/>
  <c r="H12" i="7"/>
  <c r="G29" i="7" l="1"/>
  <c r="G30" i="7"/>
  <c r="H30" i="7"/>
  <c r="H29" i="7"/>
  <c r="H14" i="7"/>
  <c r="H13" i="7"/>
  <c r="G4" i="7"/>
  <c r="H3" i="7"/>
  <c r="G5" i="7" l="1"/>
  <c r="H4" i="7"/>
  <c r="H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tc={CD93D83B-C928-4B01-AD89-39DCFC12843C}</author>
    <author>tc={262305E8-DB49-4A2D-B208-01FC73507C7E}</author>
    <author>tc={8CF89C40-C2FF-48EF-8A7F-F7C064373CDB}</author>
    <author>tc={488FBA67-8B2C-4D3C-B7B0-B349B3737F51}</author>
    <author>tc={24DADFFA-0395-4780-9614-F9BD3A7FB0A8}</author>
    <author>tc={1907FE41-9761-4AA4-BAE3-D2ACFE3633FD}</author>
  </authors>
  <commentList>
    <comment ref="I1" authorId="0" shapeId="0" xr:uid="{CD93D83B-C928-4B01-AD89-39DCFC12843C}">
      <text>
        <t>[Threaded comment]
Your version of Excel allows you to read this threaded comment; however, any edits to it will get removed if the file is opened in a newer version of Excel. Learn more: https://go.microsoft.com/fwlink/?linkid=870924
Comment:
    From Jan 2008 forward</t>
      </text>
    </comment>
    <comment ref="J28" authorId="1" shapeId="0" xr:uid="{262305E8-DB49-4A2D-B208-01FC73507C7E}">
      <text>
        <t>[Threaded comment]
Your version of Excel allows you to read this threaded comment; however, any edits to it will get removed if the file is opened in a newer version of Excel. Learn more: https://go.microsoft.com/fwlink/?linkid=870924
Comment:
    Bud submitted ArcNLET as 2,367 with  a note that the total includes 2,336 for Jupiter Inlet Colony which is outside the RAP boundary.</t>
      </text>
    </comment>
    <comment ref="B40" authorId="2" shapeId="0" xr:uid="{8CF89C40-C2FF-48EF-8A7F-F7C064373CDB}">
      <text>
        <t>[Threaded comment]
Your version of Excel allows you to read this threaded comment; however, any edits to it will get removed if the file is opened in a newer version of Excel. Learn more: https://go.microsoft.com/fwlink/?linkid=870924
Comment:
    South Indian River Water Control District</t>
      </text>
    </comment>
    <comment ref="C40" authorId="3" shapeId="0" xr:uid="{488FBA67-8B2C-4D3C-B7B0-B349B3737F51}">
      <text>
        <t>[Threaded comment]
Your version of Excel allows you to read this threaded comment; however, any edits to it will get removed if the file is opened in a newer version of Excel. Learn more: https://go.microsoft.com/fwlink/?linkid=870924
Comment:
    Loxahatchee River Preservation Initiative</t>
      </text>
    </comment>
    <comment ref="G47" authorId="4" shapeId="0" xr:uid="{24DADFFA-0395-4780-9614-F9BD3A7FB0A8}">
      <text>
        <t>[Threaded comment]
Your version of Excel allows you to read this threaded comment; however, any edits to it will get removed if the file is opened in a newer version of Excel. Learn more: https://go.microsoft.com/fwlink/?linkid=870924
Comment:
    Specifiy if on or off-line</t>
      </text>
    </comment>
    <comment ref="J56" authorId="5" shapeId="0" xr:uid="{1907FE41-9761-4AA4-BAE3-D2ACFE3633FD}">
      <text>
        <t>[Threaded comment]
Your version of Excel allows you to read this threaded comment; however, any edits to it will get removed if the file is opened in a newer version of Excel. Learn more: https://go.microsoft.com/fwlink/?linkid=870924
Comment:
    TN and TP reductions for TOJ-14 are based on pre and post monitoring concentrations and PLSM modeled runoff volume. TP measured data showed a greater reduction than TN.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tc={C5E6E29C-B0C0-4DB7-8DCE-F694D2A08B3C}</author>
    <author>tc={819BCAF0-C8D8-43E3-85EB-4311030FC86D}</author>
  </authors>
  <commentList>
    <comment ref="H39" authorId="0" shapeId="0" xr:uid="{C5E6E29C-B0C0-4DB7-8DCE-F694D2A08B3C}">
      <text>
        <t>[Threaded comment]
Your version of Excel allows you to read this threaded comment; however, any edits to it will get removed if the file is opened in a newer version of Excel. Learn more: https://go.microsoft.com/fwlink/?linkid=870924
Comment:
    We need a completion date or, if the project happens every year (ongoing), we can say that the completion date is "N/A." Either way, we need to know what to list. The completion date is a required component of the project database.</t>
      </text>
    </comment>
    <comment ref="H40" authorId="1" shapeId="0" xr:uid="{819BCAF0-C8D8-43E3-85EB-4311030FC86D}">
      <text>
        <t>[Threaded comment]
Your version of Excel allows you to read this threaded comment; however, any edits to it will get removed if the file is opened in a newer version of Excel. Learn more: https://go.microsoft.com/fwlink/?linkid=870924
Comment:
    We need a completion date or, if the project happens every year (ongoing), we can say that the completion date is "N/A." Either way, we need to know what to list. The completion date is a required component of the project database.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tc={E14FB45D-D2A3-47FE-B3A1-FF34B71CA805}</author>
  </authors>
  <commentList>
    <comment ref="A21" authorId="0" shapeId="0" xr:uid="{E14FB45D-D2A3-47FE-B3A1-FF34B71CA805}">
      <text>
        <t>[Threaded comment]
Your version of Excel allows you to read this threaded comment; however, any edits to it will get removed if the file is opened in a newer version of Excel. Learn more: https://go.microsoft.com/fwlink/?linkid=870924
Comment:
    Specifiy if on or off-line</t>
      </text>
    </comment>
  </commentList>
</comments>
</file>

<file path=xl/sharedStrings.xml><?xml version="1.0" encoding="utf-8"?>
<sst xmlns="http://schemas.openxmlformats.org/spreadsheetml/2006/main" count="2726" uniqueCount="610">
  <si>
    <t xml:space="preserve">1. Metrics workbook was constructed on 051519 with project information submitted during the RAP process. </t>
  </si>
  <si>
    <t>2. The projects in this workbook were based on eligible projects from the Lox River Master Project List Draft_042319.</t>
  </si>
  <si>
    <t>ProjID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</si>
  <si>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</si>
  <si>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</si>
  <si>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</si>
  <si>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</si>
  <si>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</si>
  <si>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</si>
  <si>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</si>
  <si>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</si>
  <si>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</si>
  <si>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</si>
  <si>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</si>
  <si>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</si>
  <si>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</si>
  <si>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</si>
  <si>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</si>
  <si>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</si>
  <si>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</si>
  <si>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Structural,  Non-structural, or Trade</t>
  </si>
  <si>
    <t>(Original) Project Status</t>
  </si>
  <si>
    <t>Attachments</t>
  </si>
  <si>
    <t>BMAP</t>
  </si>
  <si>
    <t>Latitude</t>
  </si>
  <si>
    <t>Longitude</t>
  </si>
  <si>
    <t>Start Date</t>
  </si>
  <si>
    <t>Comments</t>
  </si>
  <si>
    <t>FDOT District 4</t>
  </si>
  <si>
    <t>Project Type</t>
  </si>
  <si>
    <t>Structural/Non Structural</t>
  </si>
  <si>
    <t>100% On-site Retention</t>
  </si>
  <si>
    <t>Structural</t>
  </si>
  <si>
    <t>Agricultural BMPs</t>
  </si>
  <si>
    <t>Use Past Designation</t>
  </si>
  <si>
    <t>Alum Injection Systems</t>
  </si>
  <si>
    <t>Aquatic Vegetation Harvesting</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</si>
  <si>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</si>
  <si>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</si>
  <si>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</si>
  <si>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</si>
  <si>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</si>
  <si>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</si>
  <si>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</si>
  <si>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</si>
  <si>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BMP Cleanout</t>
  </si>
  <si>
    <t>BMP Treatment Train</t>
  </si>
  <si>
    <t>Catch Basin Inserts/Inlet Filter Cleanout</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</si>
  <si>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</si>
  <si>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</si>
  <si>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</si>
  <si>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</si>
  <si>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</si>
  <si>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</si>
  <si>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</si>
  <si>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</si>
  <si>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</si>
  <si>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</si>
  <si>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</si>
  <si>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</si>
  <si>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Education Efforts</t>
  </si>
  <si>
    <t>Enhanced Public Education</t>
  </si>
  <si>
    <t>Exfiltration Trench</t>
  </si>
  <si>
    <t>Exotic Vegetation Removal</t>
  </si>
  <si>
    <t>Fertilizer Cessation</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</si>
  <si>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</si>
  <si>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</si>
  <si>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</si>
  <si>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</si>
  <si>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</si>
  <si>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</si>
  <si>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</si>
  <si>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</si>
  <si>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</si>
  <si>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</si>
  <si>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</si>
  <si>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</si>
  <si>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</si>
  <si>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</si>
  <si>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</si>
  <si>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Land Use Change</t>
  </si>
  <si>
    <t>LID- Green Roofs</t>
  </si>
  <si>
    <t>LID- Other</t>
  </si>
  <si>
    <t>LID- Rain Gardens</t>
  </si>
  <si>
    <t>LID- Tree Boxes/Tree Wells</t>
  </si>
  <si>
    <t>Macroalgal Harvesting</t>
  </si>
  <si>
    <t>Monitoring/Data Collection</t>
  </si>
  <si>
    <t>Muck Removal/Restoration Dredging</t>
  </si>
  <si>
    <t>Natural Wetlands as Filters</t>
  </si>
  <si>
    <t>Non-contributing Basin</t>
  </si>
  <si>
    <t>Off-line Retention BMPs</t>
  </si>
  <si>
    <t>On-line Retention BMPs</t>
  </si>
  <si>
    <t>Onsite Sewage Treatment and Disposal System (OSTDS) Enhancement</t>
  </si>
  <si>
    <t>OSTDS Phase Out</t>
  </si>
  <si>
    <t>Pervious Pavement</t>
  </si>
  <si>
    <t>Pervious Pavers</t>
  </si>
  <si>
    <t>Plugging Artesian Wells</t>
  </si>
  <si>
    <t>Reclaimed Water</t>
  </si>
  <si>
    <t>Regional Stormwater Treatment</t>
  </si>
  <si>
    <t>Regulations, Ordinances, and Guidelines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</si>
  <si>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</si>
  <si>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</si>
  <si>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</si>
  <si>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</si>
  <si>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</si>
  <si>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</si>
  <si>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</si>
  <si>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</si>
  <si>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</si>
  <si>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</si>
  <si>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Street Sweeping</t>
  </si>
  <si>
    <t>Study</t>
  </si>
  <si>
    <t>Turbidity Reducing Polymers (e.g., Floc logs ®)</t>
  </si>
  <si>
    <t>Vegetated Buffers</t>
  </si>
  <si>
    <t>Wastewater Service Area Expansion</t>
  </si>
  <si>
    <t>Wet Detention Pond</t>
  </si>
  <si>
    <t>Wetland Restoration</t>
  </si>
  <si>
    <t>Wetland Treatment</t>
  </si>
  <si>
    <t>WWTF Disposal Site</t>
  </si>
  <si>
    <t>WWTF Diversion to Reuse</t>
  </si>
  <si>
    <t>WWTF Nutrient Reduction</t>
  </si>
  <si>
    <t>WWTF Upgrade</t>
  </si>
  <si>
    <t>FIB- Stormwater</t>
  </si>
  <si>
    <t>Bacteria</t>
  </si>
  <si>
    <t>FIB- Source Identification Activities</t>
  </si>
  <si>
    <t>FIB- Sanitary Sewer</t>
  </si>
  <si>
    <t>FIB- OSTDS</t>
  </si>
  <si>
    <t>FIB- Trash Cleanup of Impaired Waterbody</t>
  </si>
  <si>
    <t>Not provided</t>
  </si>
  <si>
    <t>FDOT4-01A</t>
  </si>
  <si>
    <t>FDOT4-01B</t>
  </si>
  <si>
    <t>FDOT4-02</t>
  </si>
  <si>
    <t>FDOT4-03</t>
  </si>
  <si>
    <t>FDOT4-04</t>
  </si>
  <si>
    <t>FDOT4-05</t>
  </si>
  <si>
    <t>FDOT4-06</t>
  </si>
  <si>
    <t>I-95 From South of Donald Ross Rd to South of Indiantown Rd</t>
  </si>
  <si>
    <t>US 1/SR 5 Bridges - Jupiter</t>
  </si>
  <si>
    <t>Tequesta Drive Bridge Replacement Project</t>
  </si>
  <si>
    <t>I-95 Weigh-in-Motion Station</t>
  </si>
  <si>
    <t>Catch Basin Cleanout</t>
  </si>
  <si>
    <t>Construction and operation of a surface water management system for this roadway widening project.</t>
  </si>
  <si>
    <t>Construction and operation of a surface water management system (French drains) for this bridge replacement project.</t>
  </si>
  <si>
    <t>Construction and operation of a surface water management system for this bridge replacement project.</t>
  </si>
  <si>
    <t>Construction and operation of a surface water management system.</t>
  </si>
  <si>
    <t>Estimated 1,648,053 kg/yr collected</t>
  </si>
  <si>
    <t>Status</t>
  </si>
  <si>
    <t>Completed</t>
  </si>
  <si>
    <t>Planned</t>
  </si>
  <si>
    <t>Canceled</t>
  </si>
  <si>
    <t>Underway</t>
  </si>
  <si>
    <t>N/A</t>
  </si>
  <si>
    <t>TBD</t>
  </si>
  <si>
    <t>Florida Legislature</t>
  </si>
  <si>
    <t>Villages of Tequesta</t>
  </si>
  <si>
    <t>GIS files submitted in 2019</t>
  </si>
  <si>
    <t>GIS files submitted in 2020</t>
  </si>
  <si>
    <t>FSA Sheet in Credit Workbook</t>
  </si>
  <si>
    <t>Need weight of material</t>
  </si>
  <si>
    <t>Need GIS distinguishing part A from part B of the project</t>
  </si>
  <si>
    <t>Town of Jupiter</t>
  </si>
  <si>
    <t>TOJ-01</t>
  </si>
  <si>
    <t>Surface Water Recharge System Improvements II</t>
  </si>
  <si>
    <t>SFWMD</t>
  </si>
  <si>
    <t>TOJ-02</t>
  </si>
  <si>
    <t>Pine Gardens South Water Quality Improvements</t>
  </si>
  <si>
    <t>Installation of exfiltration trenches to provide an average of 0.41 inches of treatment in the project area.</t>
  </si>
  <si>
    <t>Town/ LRPI</t>
  </si>
  <si>
    <t>Town - $200,000/ LRPI - $128,552</t>
  </si>
  <si>
    <t>Pine Gardens South Engineering Report</t>
  </si>
  <si>
    <t>TOJ-03</t>
  </si>
  <si>
    <t>Public Education</t>
  </si>
  <si>
    <t>Town</t>
  </si>
  <si>
    <t>TOJ-18</t>
  </si>
  <si>
    <t>TOJ-04</t>
  </si>
  <si>
    <t>Maintenance Dredging</t>
  </si>
  <si>
    <t>Dredging in Rio Vista Waterway.</t>
  </si>
  <si>
    <t>TOJ-19</t>
  </si>
  <si>
    <t>TOJ-05</t>
  </si>
  <si>
    <t>Periodic street sweeping to enhance water quality.</t>
  </si>
  <si>
    <t>TOJ-21</t>
  </si>
  <si>
    <t>TOJ-06</t>
  </si>
  <si>
    <t>Cinquez Park Drainage Improvements I</t>
  </si>
  <si>
    <t>Construction of drainage system, swales and roadways (existing roads were shell rock).</t>
  </si>
  <si>
    <t>Originally TOJ-28 - Need GIS</t>
  </si>
  <si>
    <t>TOJ-07</t>
  </si>
  <si>
    <t>Cinquez Park Drainage Improvements II</t>
  </si>
  <si>
    <t>Construction of new park stormwater management system to retain runoff.</t>
  </si>
  <si>
    <t>Originally TOJ-29 - Need GIS and is it on or off-line.</t>
  </si>
  <si>
    <t>TOJ-08</t>
  </si>
  <si>
    <t>Water Plant Detention Pond Cleanout</t>
  </si>
  <si>
    <t>Silt removal from wet detention pond located at the water plant.</t>
  </si>
  <si>
    <t>TOJ-30</t>
  </si>
  <si>
    <t>TOJ-09</t>
  </si>
  <si>
    <t>Stormwater Quality Improvement Grants (HOA Residential Grants)</t>
  </si>
  <si>
    <t>Town cost-share program (50/50) with property owner and homeowner associations for storm water quality enhancements within their private systems. 28 grants awarded since 2008. Annual appropriation.</t>
  </si>
  <si>
    <t>TOJ-10</t>
  </si>
  <si>
    <t>Seminole Avenue Drainage Basin Improvements</t>
  </si>
  <si>
    <t>Construct additional outfall and pump station to reroute discharge to FEC canal.</t>
  </si>
  <si>
    <t>Not designed yet. Details will be provided when available. Originally TOJ-32</t>
  </si>
  <si>
    <t>TOJ-11</t>
  </si>
  <si>
    <t>Pine Gardens North Water Quality Improvements</t>
  </si>
  <si>
    <t>Construct exfiltration trenches within existing right-of-way.</t>
  </si>
  <si>
    <t>Map of proposed exfil trenches provided. Need GIS file and design specifications when available. Originally TOJ-33.</t>
  </si>
  <si>
    <t>TOJ-12</t>
  </si>
  <si>
    <t>Stormwater System Redevelopment Grants</t>
  </si>
  <si>
    <t>Renewal or improvement of existing privately owned stormwater systems under site redevelopment to ensure continued or enhanced functionality. Annual appropriation.</t>
  </si>
  <si>
    <t>TOJ-13</t>
  </si>
  <si>
    <t>Pennock Industrial Park Drainage Improvements</t>
  </si>
  <si>
    <t>Improvements to include additional exfiltration systems to enhance runoff water quality.</t>
  </si>
  <si>
    <t>TOJ-14</t>
  </si>
  <si>
    <t>Sonoma Isles Stormwater Harvesting</t>
  </si>
  <si>
    <t>Removal and replacement of existing Town-owned stormwater systems to ensure continued functionality. Annual appropriation.</t>
  </si>
  <si>
    <t>Private Owner</t>
  </si>
  <si>
    <t>Suggest calculating credit based on the TN/TP concentration change and the volume. TOJ-38</t>
  </si>
  <si>
    <t>Calculations workbook provided 2018</t>
  </si>
  <si>
    <t>MS4 Workbook</t>
  </si>
  <si>
    <t>Cinquez Park Area Calcs and Permit submitted in 2018</t>
  </si>
  <si>
    <t>Cinquez Park Drainage Improvement Area provided in 2018</t>
  </si>
  <si>
    <t>Dredge calculations workbook submitted in 2018</t>
  </si>
  <si>
    <t>Map of proposed trench locations provided in 2018.</t>
  </si>
  <si>
    <t>DEP FPS</t>
  </si>
  <si>
    <t>FPS-01</t>
  </si>
  <si>
    <t>Jonathan Dickinson State Park - Ditch Filling - FY 15/16</t>
  </si>
  <si>
    <t>GIS files</t>
  </si>
  <si>
    <t>FPS-02</t>
  </si>
  <si>
    <t>Jonathan Dickinson State Park - Wilson Creek</t>
  </si>
  <si>
    <t>Ditch work to restore approximately 90 acres of pristine depression marshes.</t>
  </si>
  <si>
    <t>North American Wetlands Conservation Act Grants</t>
  </si>
  <si>
    <t>FPS-03</t>
  </si>
  <si>
    <t>Jonathan Dickinson State Park - Education Activities</t>
  </si>
  <si>
    <t>Information pamphlets and website.</t>
  </si>
  <si>
    <t>MC-01</t>
  </si>
  <si>
    <t>Cypress Creek Restoration - Culpepper Ranch Wetland Restoration</t>
  </si>
  <si>
    <t>Ditch plugs and fill berm breaches.</t>
  </si>
  <si>
    <t>County/ LRPI</t>
  </si>
  <si>
    <t>PLSM tool and GIS output</t>
  </si>
  <si>
    <t>Martin County provided information that 15.38" of retention were provided.</t>
  </si>
  <si>
    <t>MC-02</t>
  </si>
  <si>
    <t>Pal Mar East</t>
  </si>
  <si>
    <t>Plug ditches throughout property that drain wetland areas.</t>
  </si>
  <si>
    <t>County/ NRCS</t>
  </si>
  <si>
    <t>MC-03</t>
  </si>
  <si>
    <t>Education Program</t>
  </si>
  <si>
    <t>FYN; landscaping, irrigation, fertilizer, and pet waste ordinances; PSAs, pamphlets, website, illicit discharge program.</t>
  </si>
  <si>
    <t>County</t>
  </si>
  <si>
    <t>PLSM tool and Education Credit Workbook</t>
  </si>
  <si>
    <t>MC-04</t>
  </si>
  <si>
    <t>Cypress Creek Weir Project</t>
  </si>
  <si>
    <t>Weir replacement.</t>
  </si>
  <si>
    <t>County/ LRPI/ SFWMD</t>
  </si>
  <si>
    <t>County - $725,000/ LRPI - $100,000/ SFWMD - $150,000</t>
  </si>
  <si>
    <t>Martin County</t>
  </si>
  <si>
    <t>NRCS</t>
  </si>
  <si>
    <t>Loxahatchee River District</t>
  </si>
  <si>
    <t>LRD-01</t>
  </si>
  <si>
    <t>Loxahatchee River Oyster Reef Enhancement</t>
  </si>
  <si>
    <t>Installed substrate for oyster attachment to promote oyster reef development.</t>
  </si>
  <si>
    <t>LRD/ LRPI</t>
  </si>
  <si>
    <t>LRD - $37,500/ LRPI - $37,500</t>
  </si>
  <si>
    <t>Project type is ineligible for credit.</t>
  </si>
  <si>
    <t>LRD-02</t>
  </si>
  <si>
    <t>Loxahatchee River Neighborhood Sewering Phase 1</t>
  </si>
  <si>
    <t>LRD - $200,000/ LRPI - $200,000</t>
  </si>
  <si>
    <t>ArcNLET Results Log Rev_4-10-2019</t>
  </si>
  <si>
    <t>LRD-03</t>
  </si>
  <si>
    <t>Loxahatchee River Neighborhood Sewering Phase 2</t>
  </si>
  <si>
    <t>Convert 55 septic systems to sewer.</t>
  </si>
  <si>
    <t>LRD - $223,500/ LRPI - $223,500</t>
  </si>
  <si>
    <t>ArcNLET Results Log Rev_4-10-2020</t>
  </si>
  <si>
    <t>LRD-04</t>
  </si>
  <si>
    <t>Loxahatchee River Neighborhood Sewering Phase 3</t>
  </si>
  <si>
    <t>Convert 197 septic systems to sewer.</t>
  </si>
  <si>
    <t>ArcNLET Results Log Rev_4-10-2021</t>
  </si>
  <si>
    <t>LRD-05</t>
  </si>
  <si>
    <t>Loxahatchee River Neighborhood Sewering Phase 4</t>
  </si>
  <si>
    <t>Convert 188 septic systems to sewer.</t>
  </si>
  <si>
    <t>ArcNLET Results Log Rev_4-10-2022</t>
  </si>
  <si>
    <t>DEP</t>
  </si>
  <si>
    <t>LRD-06</t>
  </si>
  <si>
    <t>Loxahatchee River Neighborhood Sewering Phase 5</t>
  </si>
  <si>
    <t>Convert 251 septic systems to sewer.</t>
  </si>
  <si>
    <t>LRD - $498,000/ LRPI - $498,000</t>
  </si>
  <si>
    <t>ArcNLET Results Log Rev_4-10-2023</t>
  </si>
  <si>
    <t>LRD-07</t>
  </si>
  <si>
    <t>Loxahatchee River Neighborhood Sewering Phase 6</t>
  </si>
  <si>
    <t>Convert 155 septic systems to sewer.</t>
  </si>
  <si>
    <t>LRD - $896,000/ LRPI - $100,000</t>
  </si>
  <si>
    <t>ArcNLET Results Log Rev_4-10-2024</t>
  </si>
  <si>
    <t>LRD-08</t>
  </si>
  <si>
    <t>Convert 112 septic systems to sewer.</t>
  </si>
  <si>
    <t>LRD - $2,343,000/ LRPI - $200,000</t>
  </si>
  <si>
    <t>ArcNLET Results Log Rev_4-10-2025</t>
  </si>
  <si>
    <t>LRD-09</t>
  </si>
  <si>
    <t>Convert 105 septic systems to sewer.</t>
  </si>
  <si>
    <t>ArcNLET Results Log Rev_4-10-2026</t>
  </si>
  <si>
    <t>LRD-10</t>
  </si>
  <si>
    <t>Convert 120 septic systems to sewer.</t>
  </si>
  <si>
    <t>ArcNLET Results Log Rev_4-10-2027</t>
  </si>
  <si>
    <t>LRD-11</t>
  </si>
  <si>
    <t>Convert 104 septic systems to sewer.</t>
  </si>
  <si>
    <t>ArcNLET Results Log Rev_4-10-2028</t>
  </si>
  <si>
    <t>LRD-12</t>
  </si>
  <si>
    <t>Convert 74 septic systems to sewer.</t>
  </si>
  <si>
    <t>ArcNLET Results Log Rev_4-10-2029</t>
  </si>
  <si>
    <t>LRD-13</t>
  </si>
  <si>
    <t>ArcNLET Results Log Rev_4-10-2030</t>
  </si>
  <si>
    <t>LRD-14</t>
  </si>
  <si>
    <t>ArcNLET Results Log Rev_4-10-2031</t>
  </si>
  <si>
    <t>Palm Beach County</t>
  </si>
  <si>
    <t>PBC-01</t>
  </si>
  <si>
    <t>Cypress Creek Phases I-II; Cypress Creek Habitat Restoration</t>
  </si>
  <si>
    <t>Exotic vegetation control, habitat restoration, and hydrologic restoration through increased retention.</t>
  </si>
  <si>
    <t>County - $475,000/ LRPI - $475,000</t>
  </si>
  <si>
    <t>GIS (pbcerm_cypresscreek) and PLSM Output</t>
  </si>
  <si>
    <t>PBC-02</t>
  </si>
  <si>
    <t>Palm Beach County Street Sweeping</t>
  </si>
  <si>
    <t>Street sweeping program.</t>
  </si>
  <si>
    <t>FSA Tool</t>
  </si>
  <si>
    <t>PBC-03</t>
  </si>
  <si>
    <t>Palm Beach County Public Education</t>
  </si>
  <si>
    <t>PLSM Output</t>
  </si>
  <si>
    <t>Sum of TNReduction(lbs/yr)</t>
  </si>
  <si>
    <t>Sum of TPReduction(lbs/yr)</t>
  </si>
  <si>
    <t>Description</t>
  </si>
  <si>
    <t>TN (lb/yr)</t>
  </si>
  <si>
    <t>TP (lb/yr)</t>
  </si>
  <si>
    <t>Revised PLSM Reduction Estimate</t>
  </si>
  <si>
    <t>Reductions Remaining</t>
  </si>
  <si>
    <t>Percentage of Reductions Achieved</t>
  </si>
  <si>
    <t>Project Number</t>
  </si>
  <si>
    <t>Project Description</t>
  </si>
  <si>
    <t>Project Status</t>
  </si>
  <si>
    <t>Estimated Completion Date</t>
  </si>
  <si>
    <t>Cost Estimate</t>
  </si>
  <si>
    <t>Cost Annual O&amp;M</t>
  </si>
  <si>
    <t>Funding Source</t>
  </si>
  <si>
    <t>Funding Amount</t>
  </si>
  <si>
    <t>DEP Contract Agreement Number</t>
  </si>
  <si>
    <t>FDOT-FIB-01</t>
  </si>
  <si>
    <t>Loxahatchee 4e Plan</t>
  </si>
  <si>
    <t>Florida Turnpike Enterprise</t>
  </si>
  <si>
    <t>AM Contractor</t>
  </si>
  <si>
    <t>FTE-FIB-01</t>
  </si>
  <si>
    <t>Litter Control</t>
  </si>
  <si>
    <t>FTP MP 112-125</t>
  </si>
  <si>
    <t>FTE-FIB-02</t>
  </si>
  <si>
    <t>Routine maintenance roadway street sweeping (12 months) 17 cycles, 46.5 curb or lane miles, approximately 146,567.0 lbs. dry weight.</t>
  </si>
  <si>
    <t>FTE-FIB-03</t>
  </si>
  <si>
    <t>Pet/Animal Management</t>
  </si>
  <si>
    <t>West Palm Beach Service Plaza MP 94 &amp; Ft. Pierce Service Plaza MP 145</t>
  </si>
  <si>
    <t>FTE-FIB-04</t>
  </si>
  <si>
    <t>Illicit Detection Program (Inspections, Reporting, Investigations and Elimination)</t>
  </si>
  <si>
    <t>FTE-FIB-05</t>
  </si>
  <si>
    <t>Walk the Waterbody/Rights-Of-Way</t>
  </si>
  <si>
    <t>Walk the rights-of-way to look for illicit discharges and sources of fecal bacteria such as wildlife, accumulated trash, and homeless populations.</t>
  </si>
  <si>
    <t>FTE-FIB-06</t>
  </si>
  <si>
    <t>53 catch basins cleaned (12 month period).</t>
  </si>
  <si>
    <t>FTE-FIB-07</t>
  </si>
  <si>
    <t>Desilting of Stormwater Pipes</t>
  </si>
  <si>
    <t>2,460 linear feet of stormwater pipe cleaned (12 month period).</t>
  </si>
  <si>
    <t>FTE-FIB-08</t>
  </si>
  <si>
    <t>Education and Outreach</t>
  </si>
  <si>
    <t>All service plazas have an E-poster on video screens.</t>
  </si>
  <si>
    <t>FTE-FIB-09</t>
  </si>
  <si>
    <t>GIS Data Collection and Mapping</t>
  </si>
  <si>
    <t>GIS collection and mapping of stormwater assets &amp; infrastructure. Capturing maintenance activity and inspections.</t>
  </si>
  <si>
    <t>Joint NPDES Group</t>
  </si>
  <si>
    <t>Public education efforts related to actions such as proper pet waste management.</t>
  </si>
  <si>
    <t>Jupiter River Estates</t>
  </si>
  <si>
    <t>TOJ-FIB-13</t>
  </si>
  <si>
    <t>Jupiter River Estates Community Clean-up</t>
  </si>
  <si>
    <t>Clean-up and trash removal from Jones Creek tributary by volunteer residents in Jupiter River Estates Community.</t>
  </si>
  <si>
    <t>WBID 3226C</t>
  </si>
  <si>
    <t>North Palm Beach County Improvement District</t>
  </si>
  <si>
    <t>NPBC-FIB-01</t>
  </si>
  <si>
    <t>Develop BPCP for The Shores (Unit 23)</t>
  </si>
  <si>
    <t>The district will develop a BPCP for 7 Units of Development within the plan boundary by March 2020.</t>
  </si>
  <si>
    <t>WBID 3232</t>
  </si>
  <si>
    <t>NPBC-FIB-02</t>
  </si>
  <si>
    <t>Develop BPCP for North Fork (Unit 29)</t>
  </si>
  <si>
    <t>WBIDs 3232A and 3224</t>
  </si>
  <si>
    <t>NPBC-FIB-03</t>
  </si>
  <si>
    <t>Develop BPCP for Palm Cove (Unit 32)</t>
  </si>
  <si>
    <t>NPBC-FIB-04</t>
  </si>
  <si>
    <t>Develop BPCP for Cypress Cove (Unit 33)</t>
  </si>
  <si>
    <t>NPBC-FIB-05</t>
  </si>
  <si>
    <t>Develop BPCP for Mystic Cove (Unit 41)</t>
  </si>
  <si>
    <t>NPBC-FIB-06</t>
  </si>
  <si>
    <t>Develop BPCP for Paseos (Unit 45)</t>
  </si>
  <si>
    <t>NPBC-FIB-07</t>
  </si>
  <si>
    <t>Develop BPCP for Jupiter Isles (Unit 47)</t>
  </si>
  <si>
    <t>WBID 3230</t>
  </si>
  <si>
    <t>PBC-FIB-01</t>
  </si>
  <si>
    <t>Jones and Sims Creek Water Quality Master Plan</t>
  </si>
  <si>
    <t>Master water quality plan to identify fecal bacteria contamination sources.</t>
  </si>
  <si>
    <t>TOJ-FIB-10</t>
  </si>
  <si>
    <t>Retention of excess stormwater runoff from the Sonoma Isles community for use for irrigation purposes.</t>
  </si>
  <si>
    <t>Privately Funded</t>
  </si>
  <si>
    <t>LRD</t>
  </si>
  <si>
    <t>TOJ-FIB-11</t>
  </si>
  <si>
    <t>Water Quality Monitoring in Jones and Sims Creeks</t>
  </si>
  <si>
    <t>TOJ-FIB-12</t>
  </si>
  <si>
    <t>Datasonde Monitoring in Jones and Sims Creeks</t>
  </si>
  <si>
    <t>Automated water quality equipment established at 3 stations to record water temperature, salinity, water depth, and dissolved oxygen.</t>
  </si>
  <si>
    <t>TOJ-FIB-14</t>
  </si>
  <si>
    <t>Urban Stormwater Management System Rehabilitation - Phase III</t>
  </si>
  <si>
    <t>Rehabilitation of swale systems within Maplewood Drive and North Palm Beach Heights.</t>
  </si>
  <si>
    <t>TOJ-FIB-15</t>
  </si>
  <si>
    <t>Urban Stormwater Management System Rehabilitation - Phase IV</t>
  </si>
  <si>
    <t>Rehabilitation of swale systems within Jupiter River Estates.</t>
  </si>
  <si>
    <t>TOJ-FIB-16</t>
  </si>
  <si>
    <t>Urban Stormwater Management System Rehabilitation - Phase V</t>
  </si>
  <si>
    <t>Rehabilitation of swale systems within North Palm Beach Heights.</t>
  </si>
  <si>
    <t>TOJ-FIB-17</t>
  </si>
  <si>
    <t>Urban Stormwater Management System Rehabilitation - Phase VI</t>
  </si>
  <si>
    <t>Rehabilitation of swale systems within Maplewood Drive and Toney Penna.</t>
  </si>
  <si>
    <t>TOJ-FIB-18</t>
  </si>
  <si>
    <t>Maintenance Dredging in Rio Vista Waterway</t>
  </si>
  <si>
    <t>Dredging and muck removal to restore Rio Vista Waterway.</t>
  </si>
  <si>
    <t>WBID 3226D</t>
  </si>
  <si>
    <t>TOJ-FIB-19</t>
  </si>
  <si>
    <t>WBID 3226W1</t>
  </si>
  <si>
    <t>TOJ-FIB-20</t>
  </si>
  <si>
    <t>Indian Creek Outfall Replacement and Canal Stabilization</t>
  </si>
  <si>
    <t>Canal stabilization to reduced/prevent erosion of the canal banks.</t>
  </si>
  <si>
    <t>WBID 3234</t>
  </si>
  <si>
    <t>Cinquez Residential Area</t>
  </si>
  <si>
    <t>Construction of drainage system to retain volume above what was required to offset the increase in impervious area.</t>
  </si>
  <si>
    <t>Cinquez Park Drainage Improvements</t>
  </si>
  <si>
    <t>Stormwater Quality Improvement Grants</t>
  </si>
  <si>
    <t>3. Projects deemed ineligible were not included in the Lox Metrics workbook. This resulted in some entities having new project numbers assigned than what was originally presented.</t>
  </si>
  <si>
    <t>Row Labels</t>
  </si>
  <si>
    <t>Grand Total</t>
  </si>
  <si>
    <t>Sum of CostAnnualO&amp;M</t>
  </si>
  <si>
    <t>Sum of CostEstimate</t>
  </si>
  <si>
    <t>(Multiple Items)</t>
  </si>
  <si>
    <t>Benefits vary from project to project. Suggest the stakeholder provide details on significant projects as to be listed individually under the main number and credited. Originally TOJ-34.</t>
  </si>
  <si>
    <t>Public education program that includes FY&amp;N Program; landscaping, irrigation, and fertilizer ordinances; PSAs; pamphlets; website; and inspection program.</t>
  </si>
  <si>
    <t>Street sweeping</t>
  </si>
  <si>
    <t>West Palm Beach &amp; Ft. Pierce Service plazas have pet waste areas with bags and waste receptacles.</t>
  </si>
  <si>
    <t>All roadway contractors must complete IDDE training.</t>
  </si>
  <si>
    <t>Surface water sampling of nutrients, chlorophyll a, and FIB to characterize conditions and identify trends in Jones and Sims Creeks tributaries.</t>
  </si>
  <si>
    <t>TOJ-09a</t>
  </si>
  <si>
    <t>Indian Creek Exfiltration Trench</t>
  </si>
  <si>
    <t>Indian Creek exfiltration trench funded as a part of the Town of Jupiter cost-share program (TOJ-09).</t>
  </si>
  <si>
    <t>TOJ-09b</t>
  </si>
  <si>
    <t>Boyd Medical Retention</t>
  </si>
  <si>
    <t>Boyd Medical on-line retention BMPs funded as a part of the Town of Jupiter cost-share program (TOJ-09).</t>
  </si>
  <si>
    <t>Originally TOJ-31</t>
  </si>
  <si>
    <t>FDACS</t>
  </si>
  <si>
    <t>Agricultural Producers</t>
  </si>
  <si>
    <t>FDACS-01</t>
  </si>
  <si>
    <t>Agricultural Best Management Practices (BMPs)</t>
  </si>
  <si>
    <t>FDACS-02</t>
  </si>
  <si>
    <t>Agricultural Land Use Change</t>
  </si>
  <si>
    <t>Land use change from citrus to sugar cane resulting in lower fertilizer use.</t>
  </si>
  <si>
    <t>FTE-01</t>
  </si>
  <si>
    <t>FTE-02</t>
  </si>
  <si>
    <t>53 catch basins cleaned (12 month period). Contractor has been requested to collect information on weight of materials for calculations.</t>
  </si>
  <si>
    <t>Village of Tequesta</t>
  </si>
  <si>
    <t>VOT-01</t>
  </si>
  <si>
    <t>FYN; landscaping, irrigation, and fertilizer ordinances; PSAs, pamphlets, website, illicit discharge program. FYN and PSAs through Palm Beach County.</t>
  </si>
  <si>
    <t>Weight of material collected not provided.</t>
  </si>
  <si>
    <t>TN Reduction
(lbs/yr)</t>
  </si>
  <si>
    <t>TP Reduction
(lbs/yr)</t>
  </si>
  <si>
    <t>FIB Summary Info</t>
  </si>
  <si>
    <t>Lead Entity</t>
  </si>
  <si>
    <t>Project Types</t>
  </si>
  <si>
    <t>Number of Projects</t>
  </si>
  <si>
    <t>Reductions from Projects Completed</t>
  </si>
  <si>
    <t>Reductions from All Projects</t>
  </si>
  <si>
    <t>FDOT4-01C</t>
  </si>
  <si>
    <t>Basin H</t>
  </si>
  <si>
    <t>GIS layer FDOT1A_H</t>
  </si>
  <si>
    <t>Basins A-E</t>
  </si>
  <si>
    <t>Basins F, G</t>
  </si>
  <si>
    <t>FDOT-FIB-02</t>
  </si>
  <si>
    <t>FDOT-FIB-03</t>
  </si>
  <si>
    <t>FDOT-FIB-04</t>
  </si>
  <si>
    <t>FDOT-FIB-05</t>
  </si>
  <si>
    <t>FDOT-FIB-06</t>
  </si>
  <si>
    <t>FDOT-FIB-07</t>
  </si>
  <si>
    <t>Walk the right of way to look for illicite discharges and sources of fecal bacteria such as wildlife, accumulated trash and homeless populations.</t>
  </si>
  <si>
    <t>Routine maintenance roadway street sweeping.</t>
  </si>
  <si>
    <t>All FDOT maintenance personnel and roadway contractors complete IDDE trainning (see trainning video link).</t>
  </si>
  <si>
    <t>TBD catch basins cleaned (12 month period).</t>
  </si>
  <si>
    <t>TBD LF cleaned (12 month period).</t>
  </si>
  <si>
    <t>State roads throughout RAP boundary</t>
  </si>
  <si>
    <t>Estimate to meet 5.5 ug/L chl-a</t>
  </si>
  <si>
    <t>Estimate to meet 4 ug/L chl-a</t>
  </si>
  <si>
    <t>INTERNAL</t>
  </si>
  <si>
    <t>SIRWCD</t>
  </si>
  <si>
    <t>LRPI</t>
  </si>
  <si>
    <t>SIRWCD-01</t>
  </si>
  <si>
    <t>Lateral Canal Improvements</t>
  </si>
  <si>
    <t>Installation of 5 operable gates to increase detention, increase the groundwater elevation, and assist in pre-storm draw down when needed.</t>
  </si>
  <si>
    <t>SFWMD/ SIRWCD</t>
  </si>
  <si>
    <t>GIS file</t>
  </si>
  <si>
    <t>Town - $129,625/ LRPI - $129,625</t>
  </si>
  <si>
    <t>Town - $188,743/ LRPI - $188,743</t>
  </si>
  <si>
    <t>Town - $177,650/ LRPI - $177,650</t>
  </si>
  <si>
    <t>Town - $168,585/ LRPI - $168,585</t>
  </si>
  <si>
    <t>TOJ-15</t>
  </si>
  <si>
    <t>Evernia Street Alley Improvements</t>
  </si>
  <si>
    <t>Construction of drainage system, which will include 100 LF of exiltration trench</t>
  </si>
  <si>
    <t>Convert 57 septic systems to sewer.</t>
  </si>
  <si>
    <t>LRD-15</t>
  </si>
  <si>
    <t>Loxahatchee River Neighborhood Sewering Remnant Parcels</t>
  </si>
  <si>
    <t>Convert 117 septic systems to sewer.</t>
  </si>
  <si>
    <t>ArcNLET Results Log Rev_7-24-2019</t>
  </si>
  <si>
    <t>VOT-02</t>
  </si>
  <si>
    <t>NPDES Part III.A.3 and MS4 Tool</t>
  </si>
  <si>
    <t>Enrollment in FDACS BMP manuals for owner implemented BMPs as of April 2019.</t>
  </si>
  <si>
    <t xml:space="preserve">Metrics Questions from Edits - Keep FDOT4-07 Education Project? </t>
  </si>
  <si>
    <t>FDOT4-07</t>
  </si>
  <si>
    <t>Provided education outreach with joint NPDES group. Actions included public service announcements, FYN brochure, public information, and outreach.</t>
  </si>
  <si>
    <t>Loxahatchee River 4e</t>
  </si>
  <si>
    <t>Geographic Information Systems (GIS) Data Collection and Mapping</t>
  </si>
  <si>
    <t>GIS collection and mapping of stormwater assets and infrastructure.</t>
  </si>
  <si>
    <t>Walk the Waterbody/ Right Of Way</t>
  </si>
  <si>
    <t>Complete system to capture and retain up to 10 MGD of excess stormwater runoff from the C-18 basin in lieu of discharging to tide.</t>
  </si>
  <si>
    <t>LRD-FIB-01</t>
  </si>
  <si>
    <t>TOJ-FIB-09</t>
  </si>
  <si>
    <t>TOJ-FIB-08</t>
  </si>
  <si>
    <t>TOJ-FIB-07</t>
  </si>
  <si>
    <t>TOJ-FIB-06</t>
  </si>
  <si>
    <t>TOJ-FIB-05</t>
  </si>
  <si>
    <t>TOJ-FIB-04</t>
  </si>
  <si>
    <t>TOJ-FIB-03</t>
  </si>
  <si>
    <t>TOJ-FIB-02</t>
  </si>
  <si>
    <t>TOJ-FIB-01</t>
  </si>
  <si>
    <t>LRD-FIB-02</t>
  </si>
  <si>
    <t>LRD-FIB-03</t>
  </si>
  <si>
    <t>Weekly Bacteria Sampling and Mapping</t>
  </si>
  <si>
    <t>Weekly sampling of recreational waterways.</t>
  </si>
  <si>
    <t>3226C, 3226, 3226D, 3226A</t>
  </si>
  <si>
    <t>GIS maps provided</t>
  </si>
  <si>
    <t>Short-term Source ID Partnership</t>
  </si>
  <si>
    <t>Source identification sampling conducted in partnership with DEP on priority areas.</t>
  </si>
  <si>
    <t>3226C, 3226</t>
  </si>
  <si>
    <t>Wrack Study</t>
  </si>
  <si>
    <t>Study of FIB in wrack sediments and surface water in the Loxahatchee River.</t>
  </si>
  <si>
    <t>3226C, 3226D, 3226</t>
  </si>
  <si>
    <t>Loxahatchee River Preservation Initiative (LRPI)/ Florida Fish and Wildlife Conservation Commission (FWC) Aquatic Habitat Restoration Enhancement Section (AHRES)</t>
  </si>
  <si>
    <t>Year Project Added</t>
  </si>
  <si>
    <t>In the RAP area, backfilled 177 acres of ditches which were ultimately discharging to the Loxahatchee River. Filling of the ditches restores the natural floodplain and retains runoff in the wetlands.</t>
  </si>
  <si>
    <t>Loxahatchee River Neighborhood Sewering Phase 7</t>
  </si>
  <si>
    <t>Loxahatchee River Neighborhood Sewering Phase 8</t>
  </si>
  <si>
    <t>Loxahatchee River Neighborhood Sewering Phase 9</t>
  </si>
  <si>
    <t>Loxahatchee River Neighborhood Sewering Phase 10</t>
  </si>
  <si>
    <t>Loxahatchee River Neighborhood Sewering Phase 11</t>
  </si>
  <si>
    <t>Loxahatchee River Neighborhood Sewering Phase 12</t>
  </si>
  <si>
    <t>Loxahatchee River Neighborhood Sewering Phase 13</t>
  </si>
  <si>
    <t>Originally TOJ-10. TOJ is working with DEP to appropriately account for project.</t>
  </si>
  <si>
    <t>Originally TOJ-15. Engineering report with retention submitted. Still need GIS file to clip to land use.</t>
  </si>
  <si>
    <t>Design not completed yet. Originally TOJ-36.</t>
  </si>
  <si>
    <t>Sonoma Isles Calculation Backup and LRD monitoring concentrations in 2018.</t>
  </si>
  <si>
    <t>Includes fertilizer, landscape, pet waste, and irrigation ordinances; FYN; PSAs, pamphlets, website, and inspection program (6 % credit). Additional efforts including festivals, training, information distribution, and joint NPDES group activities.</t>
  </si>
  <si>
    <t>County - $99,406/ LRPI - $99,405</t>
  </si>
  <si>
    <t>Project Name</t>
  </si>
  <si>
    <t>Routine maintenance roadway litter collection.</t>
  </si>
  <si>
    <t>GIS collection and mapping of  stormwater assets &amp; infrastructure.</t>
  </si>
  <si>
    <t>The district will develop a BPCP for 7 Units of Development within the plan boundary by March 2020. Includes</t>
  </si>
  <si>
    <t>Count of Project Status</t>
  </si>
  <si>
    <t>4. 011420 Edited workbook and deleted NOI and charts tab</t>
  </si>
  <si>
    <t>Ongoing</t>
  </si>
  <si>
    <t>Storm Water Filter Box Evaluation</t>
  </si>
  <si>
    <t>Various locations in TOJ</t>
  </si>
  <si>
    <t>Study to evaluate the materials captured and effectiveness of Suntree Tech Gutter Bin storm water filter boxes.</t>
  </si>
  <si>
    <t>Loxahatchee River Neighborhood Sewering Phase 14</t>
  </si>
  <si>
    <t>Need to run ArcNLET calculations</t>
  </si>
  <si>
    <t>Dolphin Drive Infrastructure Improvements</t>
  </si>
  <si>
    <t>Bush Road Drainage Improvements</t>
  </si>
  <si>
    <t>Jupiter River Estates Canal Vegetation Trimming</t>
  </si>
  <si>
    <t>Nano Bubble Ozone Treatment Project Jones Creek</t>
  </si>
  <si>
    <t>FDEP</t>
  </si>
  <si>
    <t>FDEP Innovative Technologies grant funded project to evaluate the use of Nano Bubble Ozone treatment to improve water quality by  reducing perisistently high bacteria concentrations in the brackish, tidal influenced, Jones Creek.</t>
  </si>
  <si>
    <t>FDEP, Town of Jupiter, Green Water Solutions, Dr. Peter Moeller, NOAA</t>
  </si>
  <si>
    <t>Jones Creek Study 2019-2020</t>
  </si>
  <si>
    <t>Partner project between FDEP and LRD to evaluate Fecal Indicator Bacteria (FIB), Genetic Markers, Chemical Indicators, and Turbidity in Jones Creek.</t>
  </si>
  <si>
    <t>Dubois Basin Study 2019-2020</t>
  </si>
  <si>
    <t>Partner project between FDEP and LRD to evaluate Fecal Indicator Bacteria (FIB), Genetic Markers and Chemical Indicators in the Dubois drainage basin.</t>
  </si>
  <si>
    <t>WBID 3226 &amp; 3226W3</t>
  </si>
  <si>
    <t>Final Report Completed 3/2021</t>
  </si>
  <si>
    <t>Genetic and Chemical markers negative; Unpublished lab reports</t>
  </si>
  <si>
    <t>Combined Report</t>
  </si>
  <si>
    <t>FDEP Lab: PROP – Jones, Lox SW Fork – WBID 3226C and Dubois
Customer:  WPCS
Project ID:  PROP</t>
  </si>
  <si>
    <t>FTE-FIB-10</t>
  </si>
  <si>
    <t>FTP MP 116-125</t>
  </si>
  <si>
    <t>Previously FTE-FIB-05, broken up into two projects</t>
  </si>
  <si>
    <t>FTP MP 112-116 (WBID 3226C)</t>
  </si>
  <si>
    <t>2021 Status</t>
  </si>
  <si>
    <t>TOJ-FIB-21</t>
  </si>
  <si>
    <t>Trimming along Jones Creek to remove of exotic vegetation to provide sunlight to reduce bacterial growth. Project is contigent upon a property assessment for reoccuring canal maintenance for at least of 10 years and receipt of grant funding.</t>
  </si>
  <si>
    <t>LRD-FIB-04</t>
  </si>
  <si>
    <t>LRD-FIB-05</t>
  </si>
  <si>
    <t>LRD-FIB-06</t>
  </si>
  <si>
    <t>Convert 28 septic systems to sewer - 181st St (12), Hobart St (13), 197 Pl (3).</t>
  </si>
  <si>
    <t xml:space="preserve">Construction of drainage improvements into the southern portion of Dolphin Dr to alleviate flooding and enhance stormwater runoff inculding regrading of swales and installation of catch basins. </t>
  </si>
  <si>
    <t>Construction of drainage improvements along the west side of Bush Road to alleviate flooding and enhance stormwater runoff including addition of drainage inlets, exfiltration trench, RCP and regrading of swales.</t>
  </si>
  <si>
    <t>TOJ-16</t>
  </si>
  <si>
    <t>TOJ-17</t>
  </si>
  <si>
    <t>LRD-16</t>
  </si>
  <si>
    <t>LRD-17</t>
  </si>
  <si>
    <r>
      <t xml:space="preserve">6. On 3/25/21, Tiffany Busby filled in blank cells in </t>
    </r>
    <r>
      <rPr>
        <sz val="11"/>
        <color rgb="FFFF0000"/>
        <rFont val="Calibri"/>
        <family val="2"/>
        <scheme val="minor"/>
      </rPr>
      <t>red text</t>
    </r>
    <r>
      <rPr>
        <sz val="11"/>
        <color theme="1"/>
        <rFont val="Calibri"/>
        <family val="2"/>
        <scheme val="minor"/>
      </rPr>
      <t>, made the fonts consistent, assigned project numbers to new projects, reduced any long project descriptions to 255 characters or less, and refreshed the pivot tables summarzing the nutrient and FIB projects. Tiffany also added "Ongoing" as a project status option and adjusted those projects that were "ongoing" by being listed as "Completed" with "N/A" as the completion date, and changed their status to "Ongoing" and leaving the completion date as "N/A."</t>
    </r>
  </si>
  <si>
    <t>5. In March 2021, Bud Howard provided changes for 2020/early 2021. March 2021 changes indicated in red text</t>
  </si>
  <si>
    <t>Convert 232 septic systems to sewer - Whispering Trails (182), Island Country Estates (38), 188890 Country Club Dr (1), Gardiner Ln (2), Island Country Estates Ph 2 (9)</t>
  </si>
  <si>
    <t>Convert 56 septic systems to sewer - Imperial Woods (47), 815 US 1 (1), Olympus Dr (2), Thelma (3), US1 Residential (3)</t>
  </si>
  <si>
    <t>7. On 2/22/22, Tiffany Busby turned the changes from 2020 to black text, so the new changes for 2021 would stand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</si>
</sst>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b/>
      <sz val="11"/>
      <color rgb="FF000000"/>
      <name val="Times New Roman"/>
      <family val="1"/>
    </font>
    <font>
      <b/>
      <sz val="11"/>
      <color theme="1"/>
      <name val="Times New Roman"/>
      <family val="1"/>
    </font>
    <font>
      <sz val="11"/>
      <color theme="1"/>
      <name val="Times New Roman"/>
      <family val="1"/>
    </font>
    <font>
      <sz val="11"/>
      <name val="Times New Roman"/>
      <family val="1"/>
    </font>
    <font>
      <sz val="8"/>
      <name val="Calibri"/>
      <family val="2"/>
      <scheme val="minor"/>
    </font>
    <font>
      <sz val="10"/>
      <name val="Arial"/>
      <family val="2"/>
    </font>
    <font>
      <sz val="11"/>
      <color rgb="FFFF0000"/>
      <name val="Calibri"/>
      <family val="2"/>
      <scheme val="minor"/>
    </font>
    <font>
      <sz val="11"/>
      <name val="Calibri"/>
      <family val="2"/>
      <scheme val="minor"/>
    </font>
  </fonts>
  <fills count="9">
    <fill>
      <patternFill patternType="none"/>
    </fill>
    <fill>
      <patternFill patternType="gray125"/>
    </fill>
    <fill>
      <patternFill patternType="solid">
        <fgColor rgb="FFC0C0C0"/>
        <bgColor rgb="FFC0C0C0"/>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9900"/>
        <bgColor indexed="64"/>
      </patternFill>
    </fill>
    <fill>
      <patternFill patternType="solid">
        <fgColor theme="5" tint="0.59999389629810485"/>
        <bgColor indexed="64"/>
      </patternFill>
    </fill>
    <fill>
      <patternFill patternType="solid">
        <fgColor theme="7"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style="medium">
        <color indexed="64"/>
      </left>
      <right style="medium">
        <color indexed="64"/>
      </right>
      <top/>
      <bottom/>
      <diagonal/>
    </border>
  </borders>
  <cellStyleXfs count="8">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0" fillId="0" borderId="0"/>
    <xf numFmtId="0" fontId="10" fillId="0" borderId="0"/>
    <xf numFmtId="43" fontId="10" fillId="0" borderId="0" applyFont="0" applyFill="0" applyBorder="0" applyAlignment="0" applyProtection="0"/>
  </cellStyleXfs>
  <cellXfs count="96">
    <xf numFmtId="0" fontId="0" fillId="0" borderId="0" xfId="0"/>
    <xf numFmtId="0" fontId="2" fillId="4" borderId="2" xfId="1" applyFont="1" applyFill="1" applyBorder="1" applyAlignment="1">
      <alignment horizontal="left"/>
    </xf>
    <xf numFmtId="0" fontId="3" fillId="0" borderId="3" xfId="2" applyFont="1" applyBorder="1" applyAlignment="1">
      <alignment horizontal="left" vertical="center" wrapText="1"/>
    </xf>
    <xf numFmtId="0" fontId="6" fillId="3" borderId="1" xfId="0" applyFont="1" applyFill="1" applyBorder="1" applyAlignment="1">
      <alignment horizontal="center" wrapText="1"/>
    </xf>
    <xf numFmtId="0" fontId="5" fillId="2" borderId="1" xfId="0" applyFont="1" applyFill="1" applyBorder="1" applyAlignment="1">
      <alignment horizontal="center" wrapText="1"/>
    </xf>
    <xf numFmtId="0" fontId="7" fillId="0" borderId="1" xfId="0" applyFont="1" applyFill="1" applyBorder="1" applyAlignment="1">
      <alignment horizontal="center" vertical="center" wrapText="1"/>
    </xf>
    <xf numFmtId="0" fontId="2" fillId="4" borderId="4" xfId="1" applyFont="1" applyFill="1" applyBorder="1" applyAlignment="1">
      <alignment horizontal="left"/>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3" fontId="5" fillId="2" borderId="1" xfId="0" applyNumberFormat="1" applyFont="1" applyFill="1" applyBorder="1" applyAlignment="1">
      <alignment horizontal="center" wrapText="1"/>
    </xf>
    <xf numFmtId="164" fontId="5" fillId="2" borderId="1" xfId="0" applyNumberFormat="1" applyFont="1" applyFill="1" applyBorder="1" applyAlignment="1">
      <alignment horizont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5" fontId="8" fillId="0" borderId="1" xfId="3" applyNumberFormat="1" applyFont="1" applyBorder="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0" fontId="8" fillId="6" borderId="1" xfId="0" applyFont="1" applyFill="1" applyBorder="1" applyAlignment="1">
      <alignment horizontal="center" vertical="center"/>
    </xf>
    <xf numFmtId="0" fontId="8" fillId="0" borderId="1" xfId="0" applyFont="1" applyFill="1" applyBorder="1" applyAlignment="1">
      <alignment horizontal="center" vertical="center" wrapText="1"/>
    </xf>
    <xf numFmtId="5" fontId="8" fillId="0" borderId="1" xfId="3" applyNumberFormat="1" applyFont="1" applyBorder="1" applyAlignment="1">
      <alignment horizontal="center" vertical="center"/>
    </xf>
    <xf numFmtId="3" fontId="0" fillId="0" borderId="0" xfId="0" applyNumberFormat="1"/>
    <xf numFmtId="0" fontId="2" fillId="7" borderId="1" xfId="0" applyFont="1" applyFill="1" applyBorder="1"/>
    <xf numFmtId="0" fontId="2" fillId="7" borderId="1" xfId="0" applyFont="1" applyFill="1" applyBorder="1" applyAlignment="1">
      <alignment horizontal="center"/>
    </xf>
    <xf numFmtId="0" fontId="0" fillId="0" borderId="1" xfId="0" applyBorder="1"/>
    <xf numFmtId="166" fontId="0" fillId="0" borderId="1" xfId="0" applyNumberFormat="1" applyBorder="1"/>
    <xf numFmtId="3" fontId="0" fillId="0" borderId="1" xfId="0" applyNumberFormat="1" applyBorder="1"/>
    <xf numFmtId="9" fontId="1" fillId="0" borderId="1" xfId="4"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3" fontId="0" fillId="0" borderId="0" xfId="0" pivotButton="1" applyNumberFormat="1"/>
    <xf numFmtId="164" fontId="0" fillId="0" borderId="0" xfId="0" applyNumberFormat="1"/>
    <xf numFmtId="3" fontId="0" fillId="0" borderId="0" xfId="0" applyNumberFormat="1" applyAlignment="1">
      <alignment wrapText="1"/>
    </xf>
    <xf numFmtId="0" fontId="6" fillId="3" borderId="1" xfId="3" applyNumberFormat="1" applyFont="1" applyFill="1" applyBorder="1" applyAlignment="1">
      <alignment horizontal="center" wrapText="1"/>
    </xf>
    <xf numFmtId="0" fontId="5" fillId="3" borderId="1" xfId="0" applyFont="1" applyFill="1" applyBorder="1" applyAlignment="1">
      <alignment horizontal="center" wrapText="1"/>
    </xf>
    <xf numFmtId="166" fontId="0" fillId="0" borderId="0" xfId="0" applyNumberFormat="1"/>
    <xf numFmtId="0" fontId="0" fillId="0" borderId="0" xfId="0" applyAlignment="1">
      <alignment horizontal="center" wrapText="1"/>
    </xf>
    <xf numFmtId="0" fontId="0" fillId="0" borderId="0" xfId="0" applyNumberFormat="1" applyAlignment="1">
      <alignment horizontal="center"/>
    </xf>
    <xf numFmtId="0" fontId="2" fillId="0" borderId="0" xfId="0" applyFont="1"/>
    <xf numFmtId="0" fontId="0" fillId="0" borderId="0" xfId="0"/>
    <xf numFmtId="0" fontId="0" fillId="0" borderId="0" xfId="0" applyAlignment="1">
      <alignment horizontal="center"/>
    </xf>
    <xf numFmtId="0" fontId="2" fillId="8" borderId="1" xfId="0" applyFont="1" applyFill="1" applyBorder="1"/>
    <xf numFmtId="0" fontId="2" fillId="8" borderId="1" xfId="0" applyFont="1" applyFill="1" applyBorder="1" applyAlignment="1">
      <alignment horizontal="center"/>
    </xf>
    <xf numFmtId="0" fontId="0" fillId="0" borderId="11" xfId="0" applyBorder="1"/>
    <xf numFmtId="0" fontId="0" fillId="0" borderId="0" xfId="0" applyFill="1" applyBorder="1"/>
    <xf numFmtId="0" fontId="0" fillId="8" borderId="0" xfId="0" applyFill="1" applyBorder="1"/>
    <xf numFmtId="0" fontId="8" fillId="0" borderId="1" xfId="0" applyFont="1" applyFill="1" applyBorder="1" applyAlignment="1">
      <alignment horizontal="center" vertical="center"/>
    </xf>
    <xf numFmtId="165" fontId="8" fillId="0" borderId="1" xfId="0" applyNumberFormat="1" applyFont="1" applyFill="1" applyBorder="1" applyAlignment="1">
      <alignment horizontal="center" vertical="center" wrapText="1"/>
    </xf>
    <xf numFmtId="5" fontId="8" fillId="0" borderId="1" xfId="3" applyNumberFormat="1" applyFont="1" applyFill="1" applyBorder="1" applyAlignment="1">
      <alignment horizontal="center" vertical="center" wrapText="1"/>
    </xf>
    <xf numFmtId="0" fontId="0" fillId="0" borderId="0" xfId="0"/>
    <xf numFmtId="0" fontId="7" fillId="0" borderId="1" xfId="0" applyFont="1" applyBorder="1" applyAlignment="1">
      <alignment horizontal="center" vertical="center" wrapText="1"/>
    </xf>
    <xf numFmtId="3" fontId="0" fillId="0" borderId="0" xfId="0" applyNumberFormat="1"/>
    <xf numFmtId="0" fontId="0" fillId="0" borderId="0" xfId="0" applyFont="1" applyAlignment="1">
      <alignment wrapText="1"/>
    </xf>
    <xf numFmtId="6" fontId="8" fillId="0" borderId="1" xfId="0" applyNumberFormat="1" applyFont="1" applyBorder="1" applyAlignment="1">
      <alignment horizontal="center" vertical="center" wrapText="1"/>
    </xf>
    <xf numFmtId="164" fontId="8" fillId="0" borderId="1" xfId="3" applyNumberFormat="1" applyFont="1" applyBorder="1" applyAlignment="1">
      <alignment horizontal="center" vertical="center"/>
    </xf>
    <xf numFmtId="164" fontId="8" fillId="0" borderId="1" xfId="0" applyNumberFormat="1" applyFont="1" applyBorder="1" applyAlignment="1">
      <alignment horizontal="center" vertical="center"/>
    </xf>
    <xf numFmtId="164" fontId="8" fillId="0" borderId="1" xfId="0" applyNumberFormat="1" applyFont="1" applyFill="1" applyBorder="1" applyAlignment="1">
      <alignment horizontal="center" vertical="center"/>
    </xf>
    <xf numFmtId="164" fontId="7" fillId="0" borderId="0" xfId="0" applyNumberFormat="1" applyFont="1" applyAlignment="1">
      <alignment horizontal="center" vertical="center" wrapText="1"/>
    </xf>
    <xf numFmtId="3"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quotePrefix="1" applyFont="1" applyBorder="1" applyAlignment="1">
      <alignment horizontal="center" vertical="center" wrapText="1"/>
    </xf>
    <xf numFmtId="0" fontId="7" fillId="0" borderId="0" xfId="0" applyFont="1" applyAlignment="1">
      <alignment wrapText="1"/>
    </xf>
    <xf numFmtId="0" fontId="3" fillId="0" borderId="12" xfId="2" applyFont="1" applyFill="1" applyBorder="1" applyAlignment="1">
      <alignment horizontal="left" vertical="center" wrapText="1"/>
    </xf>
    <xf numFmtId="0" fontId="8" fillId="0" borderId="0" xfId="0" applyFont="1" applyAlignment="1">
      <alignment horizontal="center" vertical="center" wrapText="1"/>
    </xf>
    <xf numFmtId="1" fontId="8" fillId="0" borderId="1" xfId="0" applyNumberFormat="1" applyFont="1" applyFill="1" applyBorder="1" applyAlignment="1">
      <alignment horizontal="center" vertical="center" wrapText="1"/>
    </xf>
    <xf numFmtId="5" fontId="8" fillId="0" borderId="1" xfId="3" applyNumberFormat="1" applyFont="1" applyFill="1" applyBorder="1" applyAlignment="1">
      <alignment horizontal="center" vertical="center"/>
    </xf>
    <xf numFmtId="3" fontId="8" fillId="0" borderId="1" xfId="3" applyNumberFormat="1" applyFont="1" applyFill="1" applyBorder="1" applyAlignment="1">
      <alignment horizontal="center" vertical="center"/>
    </xf>
    <xf numFmtId="0" fontId="8" fillId="0" borderId="1" xfId="3" applyNumberFormat="1" applyFont="1" applyFill="1" applyBorder="1" applyAlignment="1">
      <alignment horizontal="center" vertical="center"/>
    </xf>
    <xf numFmtId="167"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7" xfId="0" applyFont="1" applyBorder="1" applyAlignment="1">
      <alignment horizontal="center" vertical="center"/>
    </xf>
    <xf numFmtId="2" fontId="8" fillId="0" borderId="1" xfId="0" applyNumberFormat="1" applyFont="1" applyBorder="1" applyAlignment="1">
      <alignment horizontal="center" vertical="center" wrapText="1"/>
    </xf>
    <xf numFmtId="0" fontId="10" fillId="0" borderId="1" xfId="5" applyFont="1" applyBorder="1" applyAlignment="1">
      <alignment horizontal="center" wrapText="1"/>
    </xf>
    <xf numFmtId="3" fontId="8" fillId="0" borderId="1" xfId="0" applyNumberFormat="1" applyFont="1" applyBorder="1" applyAlignment="1">
      <alignment horizontal="center" vertical="center"/>
    </xf>
    <xf numFmtId="37" fontId="8" fillId="0"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12" fillId="0" borderId="0" xfId="0" applyFont="1" applyAlignment="1">
      <alignment wrapText="1"/>
    </xf>
    <xf numFmtId="0" fontId="8" fillId="0" borderId="1"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Border="1" applyAlignment="1">
      <alignment vertical="center" wrapText="1"/>
    </xf>
    <xf numFmtId="0" fontId="12" fillId="5" borderId="0" xfId="0" applyFont="1" applyFill="1" applyAlignment="1">
      <alignment wrapText="1"/>
    </xf>
    <xf numFmtId="0" fontId="8" fillId="0" borderId="8" xfId="0" applyFont="1" applyBorder="1" applyAlignment="1">
      <alignment horizontal="center" vertical="center" wrapText="1"/>
    </xf>
    <xf numFmtId="6" fontId="8" fillId="0" borderId="1"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Border="1" applyAlignment="1">
      <alignment horizontal="center" vertical="center" wrapText="1"/>
    </xf>
    <xf numFmtId="164" fontId="8" fillId="0" borderId="9" xfId="0" applyNumberFormat="1" applyFont="1" applyBorder="1" applyAlignment="1">
      <alignment horizontal="center" vertical="center" wrapText="1"/>
    </xf>
    <xf numFmtId="164" fontId="8" fillId="0" borderId="10" xfId="0" applyNumberFormat="1" applyFont="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Border="1" applyAlignment="1">
      <alignment wrapText="1"/>
    </xf>
  </cellXfs>
  <cellStyles count="8">
    <cellStyle name="Comma 2" xfId="7" xr:uid="{5DBB1363-8CF7-4AF9-B973-411A229031ED}"/>
    <cellStyle name="Currency" xfId="3" builtinId="4"/>
    <cellStyle name="Normal" xfId="0" builtinId="0"/>
    <cellStyle name="Normal 16" xfId="2" xr:uid="{E79D20BB-F312-429A-8680-2A355ED66337}"/>
    <cellStyle name="Normal 2" xfId="1" xr:uid="{70932606-B1B9-4E2D-ADD7-EBE250A8367E}"/>
    <cellStyle name="Normal 2 2" xfId="5" xr:uid="{BDA54370-A38A-4D39-B2C7-742B6AC8B17E}"/>
    <cellStyle name="Normal 3" xfId="6" xr:uid="{AD1ED576-2AE8-4B85-94E6-08BB3D252E40}"/>
    <cellStyle name="Percent" xfId="4" builtinId="5"/>
  </cellStyles>
  <dxfs count="24">
    <dxf>
      <alignment horizontal="center"/>
    </dxf>
    <dxf>
      <alignment horizontal="center"/>
    </dxf>
    <dxf>
      <alignment horizontal="center"/>
    </dxf>
    <dxf>
      <alignment horizontal="center"/>
    </dxf>
    <dxf>
      <alignment wrapText="1"/>
    </dxf>
    <dxf>
      <alignment wrapText="1"/>
    </dxf>
    <dxf>
      <alignment wrapText="1"/>
    </dxf>
    <dxf>
      <alignment wrapText="1"/>
    </dxf>
    <dxf>
      <numFmt numFmtId="164" formatCode="&quot;$&quot;#,##0"/>
    </dxf>
    <dxf>
      <numFmt numFmtId="164" formatCode="&quot;$&quot;#,##0"/>
    </dxf>
    <dxf>
      <numFmt numFmtId="3" formatCode="#,##0"/>
    </dxf>
    <dxf>
      <numFmt numFmtId="3" formatCode="#,##0"/>
    </dxf>
    <dxf>
      <alignment wrapText="1"/>
    </dxf>
    <dxf>
      <alignment wrapText="1"/>
    </dxf>
    <dxf>
      <alignment wrapText="1"/>
    </dxf>
    <dxf>
      <alignment wrapText="1"/>
    </dxf>
    <dxf>
      <numFmt numFmtId="164" formatCode="&quot;$&quot;#,##0"/>
    </dxf>
    <dxf>
      <numFmt numFmtId="164" formatCode="&quot;$&quot;#,##0"/>
    </dxf>
    <dxf>
      <numFmt numFmtId="3" formatCode="#,##0"/>
    </dxf>
    <dxf>
      <numFmt numFmtId="3" formatCode="#,##0"/>
    </dxf>
    <dxf>
      <numFmt numFmtId="3" formatCode="#,##0"/>
    </dxf>
    <dxf>
      <alignment horizontal="center"/>
    </dxf>
    <dxf>
      <alignment wrapText="1"/>
    </dxf>
    <dxf>
      <numFmt numFmtId="166"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oxahatchee%20River\Project%20Collection\FIB%20Project%20Collection\Lox%20Master%20FIB%20Project%20Collection%20Workbook%200523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Loxahatchee%20River\Project%20Metrics%20Workbook\Lox%20Metrics%200515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ck Lists"/>
      <sheetName val="Projects"/>
      <sheetName val="Summary Inf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Types and Drop Dow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B87BAF67-C245-48D4-8347-2814435F4D65}" userId="Tina Gordon" providerId="None"/>
  <person displayName="Tiffany Busby" id="{EEAA362E-F0CF-41DC-B45C-CC72C5F68C8F}" userId="ac951f7c47db59bb"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Brown - TOJ" refreshedDate="43789.645268402775" createdVersion="6" refreshedVersion="6" minRefreshableVersion="3" recordCount="59" xr:uid="{3B199557-5245-4012-B56E-F564A2A5C6F9}">
  <cacheSource type="worksheet">
    <worksheetSource ref="B1:AA1048576" sheet="All Nutrient Projects"/>
  </cacheSource>
  <cacheFields count="26">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2008" maxValue="2022" count="17">
        <n v="2016"/>
        <n v="2019"/>
        <s v="N/A"/>
        <n v="2012"/>
        <n v="2013"/>
        <n v="2010"/>
        <n v="2009"/>
        <n v="2008"/>
        <n v="2011"/>
        <n v="2014"/>
        <n v="2015"/>
        <n v="2017"/>
        <n v="2018"/>
        <n v="2020"/>
        <n v="2021"/>
        <n v="2022"/>
        <m/>
      </sharedItems>
    </cacheField>
    <cacheField name="TNReduction(lbs/yr)" numFmtId="0">
      <sharedItems containsBlank="1" containsMixedTypes="1" containsNumber="1" minValue="1.8645888167554017" maxValue="6218.0122017011199"/>
    </cacheField>
    <cacheField name="TPReduction(lbs/yr)" numFmtId="0">
      <sharedItems containsBlank="1" containsMixedTypes="1" containsNumber="1" minValue="0.13010544417335415" maxValue="1312"/>
    </cacheField>
    <cacheField name="Location" numFmtId="0">
      <sharedItems containsBlank="1"/>
    </cacheField>
    <cacheField name="AcresTreated" numFmtId="0">
      <sharedItems containsBlank="1" containsMixedTypes="1" containsNumber="1" minValue="0.65" maxValue="8778"/>
    </cacheField>
    <cacheField name="CostEstimate" numFmtId="164">
      <sharedItems containsBlank="1" containsMixedTypes="1" containsNumber="1" containsInteger="1" minValue="10620" maxValue="2174461"/>
    </cacheField>
    <cacheField name="CostAnnualO&amp;M" numFmtId="0">
      <sharedItems containsBlank="1" containsMixedTypes="1" containsNumber="1" containsInteger="1" minValue="2000" maxValue="49586"/>
    </cacheField>
    <cacheField name="FundingSource" numFmtId="0">
      <sharedItems containsBlank="1"/>
    </cacheField>
    <cacheField name="FundingAmount" numFmtId="0">
      <sharedItems containsBlank="1" containsMixedTypes="1" containsNumber="1" containsInteger="1" minValue="3555" maxValue="2174461"/>
    </cacheField>
    <cacheField name="DEPContractAgreementNumber" numFmtId="0">
      <sharedItems containsBlank="1"/>
    </cacheField>
    <cacheField name="Structural,  Non-structural, or Trade" numFmtId="0">
      <sharedItems containsBlank="1" count="5">
        <s v="Structural"/>
        <s v="Non-structural"/>
        <m/>
        <s v="Non-structural " u="1"/>
        <s v="Stuctural" u="1"/>
      </sharedItems>
    </cacheField>
    <cacheField name="(Original) Project Status" numFmtId="0">
      <sharedItems containsBlank="1"/>
    </cacheField>
    <cacheField name="Year Project Added" numFmtId="0">
      <sharedItems containsString="0" containsBlank="1" containsNumber="1" containsInteger="1" minValue="2019" maxValue="2019"/>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Date="1" containsBlank="1" containsMixedTypes="1" minDate="1900-01-03T14:40:04" maxDate="1900-01-06T06:40:04"/>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ffany Busby" refreshedDate="44280.724786458333" createdVersion="6" refreshedVersion="6" minRefreshableVersion="3" recordCount="53" xr:uid="{C7ABC5EA-8D49-46EA-9E9D-CAD87F708659}">
  <cacheSource type="worksheet">
    <worksheetSource ref="A1:W1048576" sheet="All FIB Projects"/>
  </cacheSource>
  <cacheFields count="23">
    <cacheField name="Lead Entity" numFmtId="0">
      <sharedItems containsBlank="1" count="7">
        <s v="FDOT District 4"/>
        <s v="Florida Turnpike Enterprise"/>
        <s v="Loxahatchee River District"/>
        <s v="North Palm Beach County Improvement District"/>
        <s v="Palm Beach County"/>
        <s v="Town of Jupiter"/>
        <m/>
      </sharedItems>
    </cacheField>
    <cacheField name="Partners" numFmtId="0">
      <sharedItems containsBlank="1"/>
    </cacheField>
    <cacheField name="Project Number" numFmtId="0">
      <sharedItems containsBlank="1"/>
    </cacheField>
    <cacheField name="Project Name" numFmtId="0">
      <sharedItems containsBlank="1"/>
    </cacheField>
    <cacheField name="Project Description" numFmtId="0">
      <sharedItems containsBlank="1" longText="1"/>
    </cacheField>
    <cacheField name="Project Type" numFmtId="0">
      <sharedItems containsBlank="1" count="4">
        <s v="FIB- Stormwater"/>
        <s v="FIB- Trash Cleanup of Impaired Waterbody"/>
        <s v="FIB- Source Identification Activities"/>
        <m/>
      </sharedItems>
    </cacheField>
    <cacheField name="Project Status" numFmtId="0">
      <sharedItems containsBlank="1" count="4">
        <s v="Completed"/>
        <s v="Underway"/>
        <s v="Planned"/>
        <m/>
      </sharedItems>
    </cacheField>
    <cacheField name="Estimated Completion Date" numFmtId="0">
      <sharedItems containsBlank="1" containsMixedTypes="1" containsNumber="1" containsInteger="1" minValue="2008" maxValue="2022"/>
    </cacheField>
    <cacheField name="Location" numFmtId="0">
      <sharedItems containsBlank="1"/>
    </cacheField>
    <cacheField name="Cost Estimate" numFmtId="0">
      <sharedItems containsBlank="1" containsMixedTypes="1" containsNumber="1" containsInteger="1" minValue="10620" maxValue="719782"/>
    </cacheField>
    <cacheField name="Cost Annual O&amp;M" numFmtId="0">
      <sharedItems containsBlank="1" containsMixedTypes="1" containsNumber="1" containsInteger="1" minValue="10000" maxValue="49586"/>
    </cacheField>
    <cacheField name="Funding Source" numFmtId="0">
      <sharedItems containsBlank="1"/>
    </cacheField>
    <cacheField name="Funding Amount" numFmtId="0">
      <sharedItems containsBlank="1" containsMixedTypes="1" containsNumber="1" containsInteger="1" minValue="10620" maxValue="998229"/>
    </cacheField>
    <cacheField name="DEP Contract Agreement Number" numFmtId="0">
      <sharedItems containsBlank="1"/>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9" maxValue="2021"/>
    </cacheField>
    <cacheField name="Attachments" numFmtId="0">
      <sharedItems containsBlank="1"/>
    </cacheField>
    <cacheField name="BMAP" numFmtId="0">
      <sharedItems containsBlank="1"/>
    </cacheField>
    <cacheField name="Latitude" numFmtId="0">
      <sharedItems containsBlank="1" containsMixedTypes="1" containsNumber="1" minValue="26.929010999999999" maxValue="26.937090179999998"/>
    </cacheField>
    <cacheField name="Longitude" numFmtId="0">
      <sharedItems containsBlank="1" containsMixedTypes="1" containsNumber="1" minValue="-80.117231000000004" maxValue="-80.072341399999999"/>
    </cacheField>
    <cacheField name="Start Date" numFmtId="0">
      <sharedItems containsBlank="1"/>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ffany Busby" refreshedDate="44280.725662500001" createdVersion="6" refreshedVersion="6" minRefreshableVersion="3" recordCount="63" xr:uid="{730D962B-7526-439D-BA9F-D7CFDE219605}">
  <cacheSource type="worksheet">
    <worksheetSource ref="A1:AA1048576" sheet="All Nutrient Projects"/>
  </cacheSource>
  <cacheFields count="27">
    <cacheField name="ProjID" numFmtId="0">
      <sharedItems containsNonDate="0" containsString="0"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ount="25">
        <s v="Wetland Restoration"/>
        <s v="Education Efforts"/>
        <s v="Agricultural BMPs"/>
        <s v="Land Use Change"/>
        <s v="Grass swales with swale blocks or raised culverts"/>
        <s v="Dry Detention Pond"/>
        <s v="Off-line Retention BMPs"/>
        <s v="Wet Detention Pond"/>
        <s v="Street Sweeping"/>
        <s v="BMP Cleanout"/>
        <s v="Catch Basin Inserts/Inlet Filter Cleanout"/>
        <s v="Creating/ Enhancing Oyster Reefs"/>
        <s v="OSTDS Phase Out"/>
        <s v="Hydrologic Restoration"/>
        <s v="Control Structure"/>
        <s v="Dispersed Water Management (DWM)"/>
        <s v="Exfiltration Trench"/>
        <s v="Muck Removal/Restoration Dredging"/>
        <s v="BMP Treatment Train"/>
        <s v="On-line Retention BMPs"/>
        <s v="Stormwater System Rehabilitation"/>
        <s v="Study"/>
        <m/>
        <s v="Grass swales without swale blocks or raised culverts" u="1"/>
        <s v="Floodplain Restoration" u="1"/>
      </sharedItems>
    </cacheField>
    <cacheField name="ProjectStatus" numFmtId="0">
      <sharedItems containsBlank="1"/>
    </cacheField>
    <cacheField name="EstimatedCompletionDate" numFmtId="0">
      <sharedItems containsBlank="1" containsMixedTypes="1" containsNumber="1" containsInteger="1" minValue="2008" maxValue="2023"/>
    </cacheField>
    <cacheField name="TNReduction(lbs/yr)" numFmtId="0">
      <sharedItems containsBlank="1" containsMixedTypes="1" containsNumber="1" minValue="1.8645888167554017" maxValue="6218.0122017011199"/>
    </cacheField>
    <cacheField name="TPReduction(lbs/yr)" numFmtId="0">
      <sharedItems containsBlank="1" containsMixedTypes="1" containsNumber="1" minValue="0.13010544417335415" maxValue="1312"/>
    </cacheField>
    <cacheField name="Location" numFmtId="0">
      <sharedItems containsBlank="1"/>
    </cacheField>
    <cacheField name="AcresTreated" numFmtId="0">
      <sharedItems containsBlank="1" containsMixedTypes="1" containsNumber="1" minValue="0.65" maxValue="8778"/>
    </cacheField>
    <cacheField name="CostEstimate" numFmtId="164">
      <sharedItems containsBlank="1" containsMixedTypes="1" containsNumber="1" containsInteger="1" minValue="10620" maxValue="2174461"/>
    </cacheField>
    <cacheField name="CostAnnualO&amp;M" numFmtId="0">
      <sharedItems containsBlank="1" containsMixedTypes="1" containsNumber="1" containsInteger="1" minValue="2000" maxValue="49586"/>
    </cacheField>
    <cacheField name="FundingSource" numFmtId="0">
      <sharedItems containsBlank="1"/>
    </cacheField>
    <cacheField name="FundingAmount" numFmtId="0">
      <sharedItems containsBlank="1" containsMixedTypes="1" containsNumber="1" containsInteger="1" minValue="3555" maxValue="217446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9" maxValue="2021"/>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Date="1" containsBlank="1" containsMixedTypes="1" minDate="1900-01-03T14:40:04" maxDate="1900-01-06T06:40:04"/>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s v="DEP FPS"/>
    <s v="N/A"/>
    <s v="FPS-01"/>
    <s v="Jonathan Dickinson State Park - Ditch Filling - FY 15/16"/>
    <s v="In the RAP area, backfilled 177 acres of ditches which were ultimately discharging to the Loxahatchee River. Filling of the ditches restores the natural floodplain and retains runoff in the wetlands."/>
    <s v="Wetland Restoration"/>
    <x v="0"/>
    <x v="0"/>
    <n v="151.35444572789666"/>
    <n v="7.2776900893537508"/>
    <s v="N/A"/>
    <n v="178"/>
    <n v="265000"/>
    <s v="N/A"/>
    <s v="Loxahatchee River Preservation Initiative (LRPI)/ Florida Fish and Wildlife Conservation Commission (FWC) Aquatic Habitat Restoration Enhancement Section (AHRES)"/>
    <n v="265000"/>
    <s v="N/A"/>
    <x v="0"/>
    <s v="Completed"/>
    <n v="2019"/>
    <s v="GIS files"/>
    <s v="Loxahatchee River 4e"/>
    <s v="N/A"/>
    <s v="N/A"/>
    <n v="2016"/>
    <m/>
  </r>
  <r>
    <s v="DEP FPS"/>
    <s v="N/A"/>
    <s v="FPS-02"/>
    <s v="Jonathan Dickinson State Park - Wilson Creek"/>
    <s v="Ditch work to restore approximately 90 acres of pristine depression marshes."/>
    <s v="Wetland Restoration"/>
    <x v="0"/>
    <x v="1"/>
    <n v="35.856966441344412"/>
    <n v="1.1028228529875619"/>
    <s v="N/A"/>
    <n v="69"/>
    <n v="150000"/>
    <s v="N/A"/>
    <s v="North American Wetlands Conservation Act Grants"/>
    <n v="150000"/>
    <s v="N/A"/>
    <x v="0"/>
    <s v="Underway"/>
    <n v="2019"/>
    <s v="GIS files"/>
    <s v="Loxahatchee River 4e"/>
    <s v="N/A"/>
    <s v="N/A"/>
    <s v="Not provided"/>
    <m/>
  </r>
  <r>
    <s v="DEP FPS"/>
    <s v="N/A"/>
    <s v="FPS-03"/>
    <s v="Jonathan Dickinson State Park - Education Activities"/>
    <s v="Information pamphlets and website."/>
    <s v="Education Efforts"/>
    <x v="0"/>
    <x v="2"/>
    <s v="N/A"/>
    <s v="N/A"/>
    <s v="N/A"/>
    <s v="N/A"/>
    <s v="N/A"/>
    <s v="N/A"/>
    <s v="N/A"/>
    <s v="N/A"/>
    <s v="N/A"/>
    <x v="1"/>
    <s v="Completed"/>
    <n v="2019"/>
    <s v="N/A"/>
    <s v="Loxahatchee River 4e"/>
    <s v="N/A"/>
    <s v="N/A"/>
    <s v="Not provided"/>
    <m/>
  </r>
  <r>
    <s v="FDACS"/>
    <s v="Agricultural Producers"/>
    <s v="FDACS-01"/>
    <s v="Agricultural Best Management Practices (BMPs)"/>
    <s v="Enrollment in FDACS BMP manuals for owner implemented BMPs as of April 2019."/>
    <s v="Agricultural BMPs"/>
    <x v="0"/>
    <x v="2"/>
    <n v="1019.5180247056442"/>
    <n v="239.18106463233326"/>
    <s v="N/A"/>
    <n v="4980"/>
    <s v="Not provided"/>
    <s v="Not provided"/>
    <s v="Not provided"/>
    <s v="Not provided"/>
    <s v="N/A"/>
    <x v="1"/>
    <s v="Completed"/>
    <n v="2019"/>
    <s v="PLSM Output"/>
    <s v="Loxahatchee River 4e"/>
    <s v="N/A"/>
    <s v="N/A"/>
    <s v="N/A"/>
    <m/>
  </r>
  <r>
    <s v="FDACS"/>
    <s v="N/A"/>
    <s v="FDACS-02"/>
    <s v="Agricultural Land Use Change"/>
    <s v="Land use change from citrus to sugar cane resulting in lower fertilizer use."/>
    <s v="Land Use Change"/>
    <x v="0"/>
    <x v="2"/>
    <n v="193.79277184917737"/>
    <n v="493.29069197972439"/>
    <s v="N/A"/>
    <n v="2788"/>
    <s v="Not provided"/>
    <s v="Not provided"/>
    <s v="Not provided"/>
    <s v="Not provided"/>
    <s v="N/A"/>
    <x v="1"/>
    <s v="Completed"/>
    <n v="2019"/>
    <s v="PLSM Output"/>
    <s v="Loxahatchee River 4e"/>
    <s v="N/A"/>
    <s v="N/A"/>
    <s v="N/A"/>
    <m/>
  </r>
  <r>
    <s v="FDOT District 4"/>
    <s v="N/A"/>
    <s v="FDOT4-01A"/>
    <s v="I-95 From South of Donald Ross Rd to South of Indiantown Rd"/>
    <s v="Construction and operation of a surface water management system for this roadway widening project."/>
    <s v="Grass swales with swale blocks or raised culverts"/>
    <x v="0"/>
    <x v="3"/>
    <n v="350.90641417965077"/>
    <n v="24.36157405162691"/>
    <s v="Basins A-E"/>
    <n v="191.76"/>
    <s v="Not provided"/>
    <s v="Not provided"/>
    <s v="Florida Legislature"/>
    <s v="Not provided"/>
    <s v="N/A"/>
    <x v="0"/>
    <s v="Completed"/>
    <n v="2019"/>
    <s v="GIS files submitted in 2019"/>
    <s v="Loxahatchee River 4e"/>
    <s v="N/A"/>
    <s v="N/A"/>
    <d v="2008-08-21T00:00:00"/>
    <s v="Need GIS distinguishing part A from part B of the project"/>
  </r>
  <r>
    <s v="FDOT District 4"/>
    <s v="N/A"/>
    <s v="FDOT4-01B"/>
    <s v="I-95 From South of Donald Ross Rd to South of Indiantown Rd"/>
    <s v="Construction and operation of a surface water management system for this roadway widening project."/>
    <s v="Dry Detention Pond"/>
    <x v="0"/>
    <x v="3"/>
    <n v="197.25547443977808"/>
    <n v="13.675872209485171"/>
    <s v="Basins F, G"/>
    <n v="79.400000000000006"/>
    <s v="Not provided"/>
    <s v="Not provided"/>
    <s v="Florida Legislature"/>
    <s v="Not provided"/>
    <s v="N/A"/>
    <x v="0"/>
    <s v="Completed"/>
    <n v="2019"/>
    <s v="GIS files submitted in 2019"/>
    <s v="Loxahatchee River 4e"/>
    <s v="N/A"/>
    <s v="N/A"/>
    <d v="2008-08-21T00:00:00"/>
    <s v="Need GIS distinguishing part A from part B of the project"/>
  </r>
  <r>
    <s v="FDOT District 4"/>
    <s v="N/A"/>
    <s v="FDOT4-01C"/>
    <s v="I-95 From South of Donald Ross Rd to South of Indiantown Rd"/>
    <s v="Construction and operation of a surface water management system for this roadway widening project."/>
    <s v="Dry Detention Pond"/>
    <x v="0"/>
    <x v="3"/>
    <n v="9.9850246071122228"/>
    <n v="0.67502180454010929"/>
    <s v="Basin H"/>
    <n v="46.03"/>
    <s v="Not provided"/>
    <s v="Not provided"/>
    <s v="Florida Legislature"/>
    <s v="Not provided"/>
    <s v="N/A"/>
    <x v="0"/>
    <s v="Completed"/>
    <n v="2019"/>
    <s v="GIS files submitted in 2019"/>
    <s v="Loxahatchee River 4e"/>
    <s v="N/A"/>
    <s v="N/A"/>
    <d v="2008-08-21T00:00:00"/>
    <s v="GIS layer FDOT1A_H"/>
  </r>
  <r>
    <s v="FDOT District 4"/>
    <s v="N/A"/>
    <s v="FDOT4-02"/>
    <s v="US 1/SR 5 Bridges - Jupiter"/>
    <s v="Construction and operation of a surface water management system (French drains) for this bridge replacement project."/>
    <s v="Off-line Retention BMPs"/>
    <x v="0"/>
    <x v="4"/>
    <n v="32.122058737689883"/>
    <n v="4.6897531277797135"/>
    <s v="Not provided"/>
    <n v="6.75"/>
    <s v="Not provided"/>
    <s v="Not provided"/>
    <s v="Florida Legislature"/>
    <s v="Not provided"/>
    <s v="N/A"/>
    <x v="0"/>
    <s v="Completed"/>
    <n v="2019"/>
    <s v="GIS files submitted in 2019"/>
    <s v="Loxahatchee River 4e"/>
    <s v="N/A"/>
    <s v="N/A"/>
    <d v="2010-06-14T00:00:00"/>
    <s v="N/A"/>
  </r>
  <r>
    <s v="FDOT District 4"/>
    <s v="Villages of Tequesta"/>
    <s v="FDOT4-03"/>
    <s v="Tequesta Drive Bridge Replacement Project"/>
    <s v="Construction and operation of a surface water management system for this bridge replacement project."/>
    <s v="Grass swales with swale blocks or raised culverts"/>
    <x v="0"/>
    <x v="5"/>
    <n v="6.9785704048023103"/>
    <n v="1.0655166570190617"/>
    <s v="Not provided"/>
    <n v="3.17"/>
    <s v="Not provided"/>
    <s v="Not provided"/>
    <s v="Florida Legislature"/>
    <s v="Not provided"/>
    <s v="N/A"/>
    <x v="0"/>
    <s v="Completed"/>
    <n v="2019"/>
    <s v="GIS files submitted in 2019"/>
    <s v="Loxahatchee River 4e"/>
    <s v="N/A"/>
    <s v="N/A"/>
    <d v="2009-11-18T00:00:00"/>
    <s v="N/A"/>
  </r>
  <r>
    <s v="FDOT District 4"/>
    <s v="N/A"/>
    <s v="FDOT4-04"/>
    <s v="I-95 Weigh-in-Motion Station"/>
    <s v="Construction and operation of a surface water management system."/>
    <s v="Wet Detention Pond"/>
    <x v="0"/>
    <x v="6"/>
    <n v="111.70704189840124"/>
    <n v="11.419732447623076"/>
    <s v="Not provided"/>
    <n v="66.540000000000006"/>
    <s v="Not provided"/>
    <s v="Not provided"/>
    <s v="Florida Legislature"/>
    <s v="Not provided"/>
    <s v="N/A"/>
    <x v="0"/>
    <s v="Completed"/>
    <n v="2019"/>
    <s v="GIS files submitted in 2019"/>
    <s v="Loxahatchee River 4e"/>
    <s v="N/A"/>
    <s v="N/A"/>
    <d v="2007-06-26T00:00:00"/>
    <s v="N/A"/>
  </r>
  <r>
    <s v="FDOT District 4"/>
    <s v="N/A"/>
    <s v="FDOT4-05"/>
    <s v="Street Sweeping"/>
    <s v="Estimated 1,648,053 kg/yr collected"/>
    <s v="Street Sweeping"/>
    <x v="0"/>
    <x v="2"/>
    <n v="2046"/>
    <n v="1312"/>
    <s v="Not provided"/>
    <s v="N/A"/>
    <s v="Not provided"/>
    <s v="Not provided"/>
    <s v="Florida Legislature"/>
    <s v="Not provided"/>
    <s v="N/A"/>
    <x v="1"/>
    <s v="Completed"/>
    <n v="2019"/>
    <s v="FSA Sheet in Credit Workbook"/>
    <s v="Loxahatchee River 4e"/>
    <s v="N/A"/>
    <s v="N/A"/>
    <s v="Not provided"/>
    <s v="N/A"/>
  </r>
  <r>
    <s v="FDOT District 4"/>
    <s v="N/A"/>
    <s v="FDOT4-06"/>
    <s v="Catch Basin Cleanout"/>
    <s v="Weight of material collected not provided."/>
    <s v="BMP Cleanout"/>
    <x v="0"/>
    <x v="2"/>
    <s v="TBD"/>
    <s v="TBD"/>
    <s v="Not provided"/>
    <s v="N/A"/>
    <s v="Not provided"/>
    <s v="Not provided"/>
    <s v="Florida Legislature"/>
    <s v="Not provided"/>
    <s v="N/A"/>
    <x v="1"/>
    <s v="Underway"/>
    <n v="2019"/>
    <s v="N/A"/>
    <s v="Loxahatchee River 4e"/>
    <s v="N/A"/>
    <s v="N/A"/>
    <s v="Not provided"/>
    <s v="Need weight of material"/>
  </r>
  <r>
    <s v="FDOT District 4"/>
    <s v="N/A"/>
    <s v="FDOT4-07"/>
    <s v="Public Education"/>
    <s v="Provided education outreach with joint NPDES group. Actions included public service announcements, FYN brochure, public information, and outreach."/>
    <s v="Education Efforts"/>
    <x v="0"/>
    <x v="2"/>
    <s v="TBD"/>
    <s v="TBD"/>
    <s v="N/A"/>
    <s v="N/A"/>
    <s v="Not provided"/>
    <s v="Not provided"/>
    <s v="Florida Legislature"/>
    <s v="Not provided"/>
    <s v="N/A"/>
    <x v="1"/>
    <s v="Completed"/>
    <n v="2019"/>
    <s v="N/A"/>
    <s v="Loxahatchee River 4e"/>
    <s v="N/A"/>
    <s v="N/A"/>
    <s v="Not provided"/>
    <m/>
  </r>
  <r>
    <s v="Florida Turnpike Enterprise"/>
    <s v="AM Contractor"/>
    <s v="FTE-01"/>
    <s v="Street Sweeping"/>
    <s v="Routine maintenance roadway street sweeping (12 months) 17 cycles, 46.5 curb or lane miles, approximately 146,567.0 lbs. dry weight."/>
    <s v="Street Sweeping"/>
    <x v="0"/>
    <x v="2"/>
    <n v="83"/>
    <n v="53"/>
    <s v="N/A"/>
    <s v="N/A"/>
    <s v="Not provided"/>
    <s v="Not provided"/>
    <s v="Florida Legislature"/>
    <s v="Not provided"/>
    <s v="N/A"/>
    <x v="1"/>
    <s v="Completed"/>
    <n v="2019"/>
    <s v="FSA Tool"/>
    <s v="Loxahatchee River 4e"/>
    <s v="N/A"/>
    <s v="N/A"/>
    <s v="N/A"/>
    <m/>
  </r>
  <r>
    <s v="Florida Turnpike Enterprise"/>
    <s v="AM Contractor"/>
    <s v="FTE-02"/>
    <s v="Catch Basin Cleanout"/>
    <s v="53 catch basins cleaned (12 month period). Contractor has been requested to collect information on weight of materials for calculations."/>
    <s v="Catch Basin Inserts/Inlet Filter Cleanout"/>
    <x v="0"/>
    <x v="2"/>
    <s v="TBD"/>
    <s v="TBD"/>
    <s v="N/A"/>
    <s v="N/A"/>
    <s v="Not provided"/>
    <s v="Not provided"/>
    <s v="Florida Legislature"/>
    <s v="Not provided"/>
    <s v="N/A"/>
    <x v="1"/>
    <s v="Completed"/>
    <n v="2019"/>
    <s v="Not provided"/>
    <s v="Loxahatchee River 4e"/>
    <s v="N/A"/>
    <s v="N/A"/>
    <s v="N/A"/>
    <m/>
  </r>
  <r>
    <s v="Loxahatchee River District"/>
    <s v="SFWMD"/>
    <s v="LRD-01"/>
    <s v="Loxahatchee River Oyster Reef Enhancement"/>
    <s v="Installed substrate for oyster attachment to promote oyster reef development."/>
    <s v="Creating/ Enhancing Oyster Reefs"/>
    <x v="0"/>
    <x v="5"/>
    <s v="N/A"/>
    <s v="N/A"/>
    <s v="N/A"/>
    <s v="N/A"/>
    <n v="75000"/>
    <s v="N/A"/>
    <s v="LRD/ LRPI"/>
    <s v="LRD - $37,500/ LRPI - $37,500"/>
    <s v="N/A"/>
    <x v="0"/>
    <s v="Completed"/>
    <n v="2019"/>
    <s v="Not provided"/>
    <s v="Loxahatchee River 4e"/>
    <s v="Not provided"/>
    <s v="Not provided"/>
    <n v="2008"/>
    <s v="Project type is ineligible for credit."/>
  </r>
  <r>
    <s v="Loxahatchee River District"/>
    <s v="SFWMD"/>
    <s v="LRD-02"/>
    <s v="Loxahatchee River Neighborhood Sewering Phase 1"/>
    <s v="Convert 55 septic systems to sewer."/>
    <s v="OSTDS Phase Out"/>
    <x v="0"/>
    <x v="7"/>
    <n v="359"/>
    <s v="N/A"/>
    <s v="N/A"/>
    <s v="N/A"/>
    <n v="196053"/>
    <s v="Not provided"/>
    <s v="LRD/ LRPI"/>
    <s v="LRD - $200,000/ LRPI - $200,000"/>
    <s v="N/A"/>
    <x v="0"/>
    <s v="Completed"/>
    <n v="2019"/>
    <s v="ArcNLET Results Log Rev_4-10-2019"/>
    <s v="Loxahatchee River 4e"/>
    <s v="Not provided"/>
    <s v="Not provided"/>
    <n v="2008"/>
    <s v="N/A"/>
  </r>
  <r>
    <s v="Loxahatchee River District"/>
    <s v="SFWMD"/>
    <s v="LRD-03"/>
    <s v="Loxahatchee River Neighborhood Sewering Phase 2"/>
    <s v="Convert 197 septic systems to sewer."/>
    <s v="OSTDS Phase Out"/>
    <x v="0"/>
    <x v="6"/>
    <n v="391"/>
    <s v="N/A"/>
    <s v="N/A"/>
    <s v="N/A"/>
    <n v="1890579"/>
    <s v="Not provided"/>
    <s v="LRD/ LRPI"/>
    <s v="LRD - $223,500/ LRPI - $223,500"/>
    <s v="N/A"/>
    <x v="0"/>
    <s v="Completed"/>
    <n v="2019"/>
    <s v="ArcNLET Results Log Rev_4-10-2020"/>
    <s v="Loxahatchee River 4e"/>
    <s v="Not provided"/>
    <s v="Not provided"/>
    <n v="2009"/>
    <s v="N/A"/>
  </r>
  <r>
    <s v="Loxahatchee River District"/>
    <s v="Not provided"/>
    <s v="LRD-04"/>
    <s v="Loxahatchee River Neighborhood Sewering Phase 3"/>
    <s v="Convert 188 septic systems to sewer."/>
    <s v="OSTDS Phase Out"/>
    <x v="0"/>
    <x v="5"/>
    <n v="329"/>
    <s v="N/A"/>
    <s v="N/A"/>
    <s v="N/A"/>
    <n v="952623"/>
    <s v="Not provided"/>
    <s v="Not provided"/>
    <s v="Not provided"/>
    <s v="N/A"/>
    <x v="0"/>
    <s v="Completed"/>
    <n v="2019"/>
    <s v="ArcNLET Results Log Rev_4-10-2021"/>
    <s v="Loxahatchee River 4e"/>
    <s v="Not provided"/>
    <s v="Not provided"/>
    <n v="2010"/>
    <s v="N/A"/>
  </r>
  <r>
    <s v="Loxahatchee River District"/>
    <s v="Not provided"/>
    <s v="LRD-05"/>
    <s v="Loxahatchee River Neighborhood Sewering Phase 4"/>
    <s v="Convert 251 septic systems to sewer."/>
    <s v="OSTDS Phase Out"/>
    <x v="0"/>
    <x v="8"/>
    <n v="2646"/>
    <s v="N/A"/>
    <s v="N/A"/>
    <s v="N/A"/>
    <n v="1397227"/>
    <s v="Not provided"/>
    <s v="Not provided"/>
    <s v="Not provided"/>
    <s v="N/A"/>
    <x v="0"/>
    <s v="Completed"/>
    <n v="2019"/>
    <s v="ArcNLET Results Log Rev_4-10-2022"/>
    <s v="Loxahatchee River 4e"/>
    <s v="Not provided"/>
    <s v="Not provided"/>
    <n v="2011"/>
    <s v="N/A"/>
  </r>
  <r>
    <s v="Loxahatchee River District"/>
    <s v="DEP"/>
    <s v="LRD-06"/>
    <s v="Loxahatchee River Neighborhood Sewering Phase 5"/>
    <s v="Convert 57 septic systems to sewer."/>
    <s v="OSTDS Phase Out"/>
    <x v="0"/>
    <x v="3"/>
    <n v="242"/>
    <s v="N/A"/>
    <s v="N/A"/>
    <s v="N/A"/>
    <n v="320830"/>
    <s v="Not provided"/>
    <s v="LRD/ LRPI"/>
    <s v="LRD - $498,000/ LRPI - $498,000"/>
    <s v="N/A"/>
    <x v="0"/>
    <s v="Completed"/>
    <n v="2019"/>
    <s v="ArcNLET Results Log Rev_4-10-2023"/>
    <s v="Loxahatchee River 4e"/>
    <s v="Not provided"/>
    <s v="Not provided"/>
    <n v="2012"/>
    <s v="N/A"/>
  </r>
  <r>
    <s v="Loxahatchee River District"/>
    <s v="DEP"/>
    <s v="LRD-07"/>
    <s v="Loxahatchee River Neighborhood Sewering Phase 6"/>
    <s v="Convert 155 septic systems to sewer."/>
    <s v="OSTDS Phase Out"/>
    <x v="0"/>
    <x v="4"/>
    <n v="189"/>
    <s v="N/A"/>
    <s v="N/A"/>
    <s v="N/A"/>
    <n v="1477526"/>
    <s v="Not provided"/>
    <s v="LRD/ LRPI"/>
    <s v="LRD - $896,000/ LRPI - $100,000"/>
    <s v="N/A"/>
    <x v="0"/>
    <s v="Completed"/>
    <n v="2019"/>
    <s v="ArcNLET Results Log Rev_4-10-2024"/>
    <s v="Loxahatchee River 4e"/>
    <s v="Not provided"/>
    <s v="Not provided"/>
    <n v="2013"/>
    <s v="N/A"/>
  </r>
  <r>
    <s v="Loxahatchee River District"/>
    <s v="DEP"/>
    <s v="LRD-08"/>
    <s v="Loxahatchee River Neighborhood Sewering Phase 7"/>
    <s v="Convert 112 septic systems to sewer."/>
    <s v="OSTDS Phase Out"/>
    <x v="0"/>
    <x v="9"/>
    <n v="740"/>
    <s v="N/A"/>
    <s v="N/A"/>
    <s v="N/A"/>
    <n v="2143261"/>
    <s v="Not provided"/>
    <s v="LRD/ LRPI"/>
    <s v="LRD - $2,343,000/ LRPI - $200,000"/>
    <s v="N/A"/>
    <x v="0"/>
    <s v="Completed"/>
    <n v="2019"/>
    <s v="ArcNLET Results Log Rev_4-10-2025"/>
    <s v="Loxahatchee River 4e"/>
    <s v="Not provided"/>
    <s v="Not provided"/>
    <n v="2014"/>
    <s v="N/A"/>
  </r>
  <r>
    <s v="Loxahatchee River District"/>
    <s v="Not provided"/>
    <s v="LRD-09"/>
    <s v="Loxahatchee River Neighborhood Sewering Phase 8"/>
    <s v="Convert 105 septic systems to sewer."/>
    <s v="OSTDS Phase Out"/>
    <x v="0"/>
    <x v="10"/>
    <n v="37"/>
    <s v="N/A"/>
    <s v="N/A"/>
    <s v="N/A"/>
    <n v="550981"/>
    <s v="Not provided"/>
    <s v="Not provided"/>
    <s v="Not provided"/>
    <s v="N/A"/>
    <x v="0"/>
    <s v="Completed"/>
    <n v="2019"/>
    <s v="ArcNLET Results Log Rev_4-10-2026"/>
    <s v="Loxahatchee River 4e"/>
    <s v="Not provided"/>
    <s v="Not provided"/>
    <n v="2015"/>
    <s v="N/A"/>
  </r>
  <r>
    <s v="Loxahatchee River District"/>
    <s v="Not provided"/>
    <s v="LRD-10"/>
    <s v="Loxahatchee River Neighborhood Sewering Phase 9"/>
    <s v="Convert 120 septic systems to sewer."/>
    <s v="OSTDS Phase Out"/>
    <x v="0"/>
    <x v="0"/>
    <n v="234"/>
    <s v="N/A"/>
    <s v="N/A"/>
    <s v="N/A"/>
    <n v="1800728"/>
    <s v="Not provided"/>
    <s v="Not provided"/>
    <s v="Not provided"/>
    <s v="N/A"/>
    <x v="0"/>
    <s v="Completed"/>
    <n v="2019"/>
    <s v="ArcNLET Results Log Rev_4-10-2027"/>
    <s v="Loxahatchee River 4e"/>
    <s v="Not provided"/>
    <s v="Not provided"/>
    <n v="2016"/>
    <s v="N/A"/>
  </r>
  <r>
    <s v="Loxahatchee River District"/>
    <s v="Not provided"/>
    <s v="LRD-11"/>
    <s v="Loxahatchee River Neighborhood Sewering Phase 10"/>
    <s v="Convert 104 septic systems to sewer."/>
    <s v="OSTDS Phase Out"/>
    <x v="0"/>
    <x v="11"/>
    <n v="32"/>
    <s v="N/A"/>
    <s v="N/A"/>
    <s v="N/A"/>
    <n v="1087211"/>
    <s v="Not provided"/>
    <s v="Not provided"/>
    <s v="Not provided"/>
    <s v="N/A"/>
    <x v="0"/>
    <s v="Completed"/>
    <n v="2019"/>
    <s v="ArcNLET Results Log Rev_4-10-2028"/>
    <s v="Loxahatchee River 4e"/>
    <s v="Not provided"/>
    <s v="Not provided"/>
    <n v="2017"/>
    <s v="N/A"/>
  </r>
  <r>
    <s v="Loxahatchee River District"/>
    <s v="Not provided"/>
    <s v="LRD-12"/>
    <s v="Loxahatchee River Neighborhood Sewering Phase 11"/>
    <s v="Convert 74 septic systems to sewer."/>
    <s v="OSTDS Phase Out"/>
    <x v="0"/>
    <x v="12"/>
    <n v="92"/>
    <s v="N/A"/>
    <s v="N/A"/>
    <s v="N/A"/>
    <n v="977726"/>
    <s v="Not provided"/>
    <s v="Not provided"/>
    <s v="Not provided"/>
    <s v="N/A"/>
    <x v="0"/>
    <s v="Underway"/>
    <n v="2019"/>
    <s v="ArcNLET Results Log Rev_4-10-2029"/>
    <s v="Loxahatchee River 4e"/>
    <s v="Not provided"/>
    <s v="Not provided"/>
    <n v="2017"/>
    <s v="N/A"/>
  </r>
  <r>
    <s v="Loxahatchee River District"/>
    <s v="Not provided"/>
    <s v="LRD-13"/>
    <s v="Loxahatchee River Neighborhood Sewering Phase 12"/>
    <s v="Convert 232 septic systems to sewer."/>
    <s v="OSTDS Phase Out"/>
    <x v="1"/>
    <x v="1"/>
    <n v="1453"/>
    <s v="N/A"/>
    <s v="N/A"/>
    <s v="N/A"/>
    <s v="TBD"/>
    <s v="Not provided"/>
    <s v="Not provided"/>
    <s v="Not provided"/>
    <s v="N/A"/>
    <x v="0"/>
    <s v="Planned"/>
    <n v="2019"/>
    <s v="ArcNLET Results Log Rev_4-10-2030"/>
    <s v="Loxahatchee River 4e"/>
    <s v="Not provided"/>
    <s v="Not provided"/>
    <n v="2019"/>
    <s v="N/A"/>
  </r>
  <r>
    <s v="Loxahatchee River District"/>
    <s v="Not provided"/>
    <s v="LRD-14"/>
    <s v="Loxahatchee River Neighborhood Sewering Phase 13"/>
    <s v="Convert 56 septic systems to sewer."/>
    <s v="OSTDS Phase Out"/>
    <x v="2"/>
    <x v="13"/>
    <n v="15"/>
    <s v="N/A"/>
    <s v="N/A"/>
    <s v="N/A"/>
    <s v="TBD"/>
    <s v="Not provided"/>
    <s v="Not provided"/>
    <s v="Not provided"/>
    <s v="N/A"/>
    <x v="0"/>
    <s v="Planned"/>
    <n v="2019"/>
    <s v="ArcNLET Results Log Rev_4-10-2031"/>
    <s v="Loxahatchee River 4e"/>
    <s v="Not provided"/>
    <s v="Not provided"/>
    <n v="2020"/>
    <s v="N/A"/>
  </r>
  <r>
    <s v="Loxahatchee River District"/>
    <s v="Not provided"/>
    <s v="LRD-15"/>
    <s v="Loxahatchee River Neighborhood Sewering Remnant Parcels"/>
    <s v="Convert 117 septic systems to sewer."/>
    <s v="OSTDS Phase Out"/>
    <x v="0"/>
    <x v="1"/>
    <n v="371"/>
    <s v="N/A"/>
    <s v="N/A"/>
    <s v="N/A"/>
    <s v="Not provided"/>
    <s v="Not provided"/>
    <s v="Not provided"/>
    <s v="Not provided"/>
    <s v="N/A"/>
    <x v="0"/>
    <s v="Completed"/>
    <n v="2019"/>
    <s v="ArcNLET Results Log Rev_7-24-2019"/>
    <s v="Loxahatchee River 4e"/>
    <s v="Not provided"/>
    <s v="Not provided"/>
    <n v="2019"/>
    <s v="N/A"/>
  </r>
  <r>
    <s v="Martin County"/>
    <s v="SFWMD"/>
    <s v="MC-01"/>
    <s v="Cypress Creek Restoration - Culpepper Ranch Wetland Restoration"/>
    <s v="Ditch plugs and fill berm breaches."/>
    <s v="Hydrologic Restoration"/>
    <x v="0"/>
    <x v="8"/>
    <n v="1233.54"/>
    <n v="207.042412931266"/>
    <s v="N/A"/>
    <n v="1229.8699999999999"/>
    <n v="198811"/>
    <s v="N/A"/>
    <s v="County/ LRPI"/>
    <s v="County - $99,406/ LRPI - $99,405"/>
    <s v="N/A"/>
    <x v="0"/>
    <s v="Completed"/>
    <n v="2019"/>
    <s v="PLSM tool and GIS output"/>
    <s v="Loxahatchee River 4e"/>
    <s v="N/A"/>
    <s v="N/A"/>
    <n v="2010"/>
    <s v="Martin County provided information that 15.38&quot; of retention were provided."/>
  </r>
  <r>
    <s v="Martin County"/>
    <s v="NRCS"/>
    <s v="MC-02"/>
    <s v="Pal Mar East"/>
    <s v="Plug ditches throughout property that drain wetland areas."/>
    <s v="Hydrologic Restoration"/>
    <x v="0"/>
    <x v="6"/>
    <n v="2127.8404532454151"/>
    <n v="201.76290548015888"/>
    <s v="N/A"/>
    <n v="2943.19"/>
    <n v="74497"/>
    <s v="N/A"/>
    <s v="County/ NRCS"/>
    <s v="Not provided"/>
    <s v="N/A"/>
    <x v="0"/>
    <s v="Completed"/>
    <n v="2019"/>
    <s v="PLSM tool and GIS output"/>
    <s v="Loxahatchee River 4e"/>
    <s v="N/A"/>
    <s v="N/A"/>
    <n v="2009"/>
    <s v="N/A"/>
  </r>
  <r>
    <s v="Martin County"/>
    <s v="N/A"/>
    <s v="MC-03"/>
    <s v="Education Program"/>
    <s v="FYN; landscaping, irrigation, fertilizer, and pet waste ordinances; PSAs, pamphlets, website, illicit discharge program."/>
    <s v="Education Efforts"/>
    <x v="0"/>
    <x v="2"/>
    <n v="2786"/>
    <n v="372"/>
    <s v="N/A"/>
    <s v="N/A"/>
    <s v="Not provided"/>
    <s v="Not provided"/>
    <s v="County"/>
    <n v="60000"/>
    <s v="N/A"/>
    <x v="1"/>
    <s v="Completed"/>
    <n v="2019"/>
    <s v="PLSM tool and Education Credit Workbook"/>
    <s v="Loxahatchee River 4e"/>
    <s v="N/A"/>
    <s v="N/A"/>
    <s v="N/A"/>
    <s v="N/A"/>
  </r>
  <r>
    <s v="Martin County"/>
    <s v="N/A"/>
    <s v="MC-04"/>
    <s v="Cypress Creek Weir Project"/>
    <s v="Weir replacement."/>
    <s v="Control Structure"/>
    <x v="0"/>
    <x v="1"/>
    <n v="1132.4848700507346"/>
    <n v="422.51790343671786"/>
    <s v="N/A"/>
    <n v="2004.8043455585596"/>
    <n v="975000"/>
    <s v="Not provided"/>
    <s v="County/ LRPI/ SFWMD"/>
    <s v="County - $725,000/ LRPI - $100,000/ SFWMD - $150,000"/>
    <s v="N/A"/>
    <x v="0"/>
    <s v="Planned"/>
    <n v="2019"/>
    <s v="Not provided"/>
    <s v="Loxahatchee River 4e"/>
    <s v="Not provided"/>
    <s v="Not provided"/>
    <n v="2019"/>
    <m/>
  </r>
  <r>
    <s v="Palm Beach County"/>
    <s v="SFWMD"/>
    <s v="PBC-01"/>
    <s v="Cypress Creek Phases I-II; Cypress Creek Habitat Restoration"/>
    <s v="Exotic vegetation control, habitat restoration, and hydrologic restoration through increased retention."/>
    <s v="Hydrologic Restoration"/>
    <x v="0"/>
    <x v="10"/>
    <n v="1043.74"/>
    <n v="36.909999999999997"/>
    <s v="N/A"/>
    <n v="2034.32"/>
    <n v="950000"/>
    <s v="Not provided"/>
    <s v="County/ LRPI"/>
    <s v="County - $475,000/ LRPI - $475,000"/>
    <s v="N/A"/>
    <x v="0"/>
    <s v="Completed"/>
    <n v="2019"/>
    <s v="GIS (pbcerm_cypresscreek) and PLSM Output"/>
    <s v="Loxahatchee River 4e"/>
    <s v="N/A"/>
    <s v="N/A"/>
    <n v="2005"/>
    <m/>
  </r>
  <r>
    <s v="Palm Beach County"/>
    <s v="N/A"/>
    <s v="PBC-02"/>
    <s v="Palm Beach County Street Sweeping"/>
    <s v="Street sweeping program."/>
    <s v="Street Sweeping"/>
    <x v="0"/>
    <x v="2"/>
    <n v="640"/>
    <n v="410"/>
    <s v="N/A"/>
    <s v="N/A"/>
    <s v="Not provided"/>
    <s v="Not provided"/>
    <s v="Not provided"/>
    <s v="Not provided"/>
    <s v="N/A"/>
    <x v="1"/>
    <s v="Completed"/>
    <n v="2019"/>
    <s v="FSA Tool"/>
    <s v="Loxahatchee River 4e"/>
    <s v="N/A"/>
    <s v="N/A"/>
    <s v="Not provided"/>
    <m/>
  </r>
  <r>
    <s v="Palm Beach County"/>
    <s v="N/A"/>
    <s v="PBC-03"/>
    <s v="Palm Beach County Public Education"/>
    <s v="Public education program that includes FY&amp;N Program; landscaping, irrigation, and fertilizer ordinances; PSAs; pamphlets; website; and inspection program."/>
    <s v="Education Efforts"/>
    <x v="0"/>
    <x v="2"/>
    <n v="3066"/>
    <n v="284"/>
    <s v="N/A"/>
    <s v="N/A"/>
    <s v="Not provided"/>
    <s v="Not provided"/>
    <s v="Not provided"/>
    <s v="Not provided"/>
    <s v="N/A"/>
    <x v="1"/>
    <s v="Completed"/>
    <n v="2019"/>
    <s v="PLSM Output"/>
    <s v="Loxahatchee River 4e"/>
    <s v="N/A"/>
    <s v="N/A"/>
    <n v="2009"/>
    <m/>
  </r>
  <r>
    <s v="SIRWCD"/>
    <s v="LRPI"/>
    <s v="SIRWCD-01"/>
    <s v="Lateral Canal Improvements"/>
    <s v="Installation of 5 operable gates to increase detention, increase the groundwater elevation, and assist in pre-storm draw down when needed."/>
    <s v="Wet Detention Pond"/>
    <x v="0"/>
    <x v="7"/>
    <n v="6218.0122017011199"/>
    <n v="456.33511989394128"/>
    <s v="N/A"/>
    <n v="8778"/>
    <n v="1488675"/>
    <n v="2000"/>
    <s v="SFWMD/ SIRWCD"/>
    <s v="Not provided"/>
    <s v="N/A"/>
    <x v="0"/>
    <s v="Completed"/>
    <n v="2019"/>
    <s v="GIS file"/>
    <s v="Loxahatchee River 4e"/>
    <s v="N/A"/>
    <s v="N/A"/>
    <n v="2005"/>
    <m/>
  </r>
  <r>
    <s v="Town of Jupiter"/>
    <s v="Not provided"/>
    <s v="TOJ-01"/>
    <s v="Surface Water Recharge System Improvements II"/>
    <s v="Complete system to capture and retain up to 10 MGD of excess stormwater runoff from the C-18 basin in lieu of discharging to tide."/>
    <s v="Dispersed Water Management (DWM)"/>
    <x v="2"/>
    <x v="14"/>
    <s v="TBD"/>
    <s v="TBD"/>
    <s v="Not provided"/>
    <s v="Not provided"/>
    <n v="1937926"/>
    <s v="Not provided"/>
    <s v="Town"/>
    <n v="1937926"/>
    <s v="Not provided"/>
    <x v="0"/>
    <s v="Planned"/>
    <n v="2019"/>
    <s v="N/A"/>
    <s v="Loxahatchee River 4e"/>
    <s v="Not provided"/>
    <s v="Not provided"/>
    <n v="2008"/>
    <s v="Originally TOJ-10. TOJ is working with DEP to appropriately account for project."/>
  </r>
  <r>
    <s v="Town of Jupiter"/>
    <s v="SFWMD"/>
    <s v="TOJ-02"/>
    <s v="Pine Gardens South Water Quality Improvements"/>
    <s v="Installation of exfiltration trenches to provide an average of 0.41 inches of treatment in the project area."/>
    <s v="Exfiltration Trench"/>
    <x v="0"/>
    <x v="10"/>
    <n v="17.646548213097265"/>
    <n v="2.0800697258259451"/>
    <s v="Not provided"/>
    <n v="12"/>
    <n v="328552"/>
    <s v="Not provided"/>
    <s v="Town/ LRPI"/>
    <s v="Town - $200,000/ LRPI - $128,552"/>
    <s v="Not provided"/>
    <x v="0"/>
    <s v="Completed"/>
    <n v="2019"/>
    <s v="Pine Gardens South Engineering Report"/>
    <s v="Loxahatchee River 4e"/>
    <s v="Not provided"/>
    <s v="Not provided"/>
    <n v="2015"/>
    <s v="Originally TOJ-15. Engineering report with retention submitted. Still need GIS file to clip to land use."/>
  </r>
  <r>
    <s v="Town of Jupiter"/>
    <s v="Not provided"/>
    <s v="TOJ-03"/>
    <s v="Public Education"/>
    <s v="Includes fertilizer, landscape, pet waste, and irrigation ordinances; FYN; PSAs, pamphlets, website, and inspection program (6 % credit). Additional efforts including festivals, training, information distribution, and joint NPDES group activities."/>
    <s v="Education Efforts"/>
    <x v="0"/>
    <x v="2"/>
    <n v="2742.2214019496478"/>
    <n v="281.66310900185641"/>
    <s v="N/A"/>
    <s v="N/A"/>
    <s v="Not provided"/>
    <s v="Not provided"/>
    <s v="Town"/>
    <s v="Not provided"/>
    <s v="Not provided"/>
    <x v="1"/>
    <s v="Underway"/>
    <n v="2019"/>
    <s v="N/A"/>
    <s v="Loxahatchee River 4e"/>
    <s v="Not provided"/>
    <s v="Not provided"/>
    <n v="2008"/>
    <s v="TOJ-18"/>
  </r>
  <r>
    <s v="Town of Jupiter"/>
    <s v="Not provided"/>
    <s v="TOJ-04"/>
    <s v="Maintenance Dredging"/>
    <s v="Dredging in Rio Vista Waterway."/>
    <s v="Muck Removal/Restoration Dredging"/>
    <x v="0"/>
    <x v="3"/>
    <n v="74.099999999999994"/>
    <n v="18.600000000000001"/>
    <s v="Not provided"/>
    <s v="Not provided"/>
    <n v="70500"/>
    <s v="Not provided"/>
    <s v="Town"/>
    <n v="70500"/>
    <s v="Not provided"/>
    <x v="0"/>
    <s v="Completed"/>
    <n v="2019"/>
    <s v="Calculations workbook provided 2018"/>
    <s v="Loxahatchee River 4e"/>
    <s v="Not provided"/>
    <s v="Not provided"/>
    <n v="2012"/>
    <s v="TOJ-19"/>
  </r>
  <r>
    <s v="Town of Jupiter"/>
    <s v="Not provided"/>
    <s v="TOJ-05"/>
    <s v="Street Sweeping"/>
    <s v="Periodic street sweeping to enhance water quality."/>
    <s v="Street Sweeping"/>
    <x v="0"/>
    <x v="2"/>
    <n v="142"/>
    <n v="91"/>
    <s v="N/A"/>
    <s v="N/A"/>
    <s v="Not provided"/>
    <n v="49586"/>
    <s v="Town"/>
    <n v="49586"/>
    <s v="Not provided"/>
    <x v="1"/>
    <s v="Completed"/>
    <n v="2019"/>
    <s v="MS4 Workbook"/>
    <s v="Loxahatchee River 4e"/>
    <s v="Not provided"/>
    <s v="Not provided"/>
    <n v="2008"/>
    <s v="TOJ-21"/>
  </r>
  <r>
    <s v="Town of Jupiter"/>
    <s v="Not provided"/>
    <s v="TOJ-06"/>
    <s v="Cinquez Park Drainage Improvements I"/>
    <s v="Construction of drainage system, swales and roadways (existing roads were shell rock)."/>
    <s v="BMP Treatment Train"/>
    <x v="0"/>
    <x v="8"/>
    <n v="36.197316572419489"/>
    <n v="2.5816196155606703"/>
    <s v="Not provided"/>
    <n v="20"/>
    <n v="569518"/>
    <s v="Not provided"/>
    <s v="Town"/>
    <n v="569518"/>
    <s v="Not provided"/>
    <x v="0"/>
    <s v="Completed"/>
    <n v="2019"/>
    <s v="Cinquez Park Area Calcs and Permit submitted in 2018"/>
    <s v="Loxahatchee River 4e"/>
    <s v="Not provided"/>
    <s v="Not provided"/>
    <n v="2009"/>
    <s v="Originally TOJ-28 - Need GIS"/>
  </r>
  <r>
    <s v="Town of Jupiter"/>
    <s v="Not provided"/>
    <s v="TOJ-07"/>
    <s v="Cinquez Park Drainage Improvements II"/>
    <s v="Construction of new park stormwater management system to retain runoff."/>
    <s v="On-line Retention BMPs"/>
    <x v="0"/>
    <x v="12"/>
    <n v="14.22302387278736"/>
    <n v="0.65148218068358033"/>
    <s v="Not provided"/>
    <n v="13"/>
    <n v="329400"/>
    <s v="Not provided"/>
    <s v="Town"/>
    <n v="329400"/>
    <s v="Not provided"/>
    <x v="0"/>
    <s v="Underway"/>
    <n v="2019"/>
    <s v="Cinquez Park Drainage Improvement Area provided in 2018"/>
    <s v="Loxahatchee River 4e"/>
    <s v="Not provided"/>
    <s v="Not provided"/>
    <n v="2016"/>
    <s v="Originally TOJ-29 - Need GIS and is it on or off-line."/>
  </r>
  <r>
    <s v="Town of Jupiter"/>
    <s v="Not provided"/>
    <s v="TOJ-08"/>
    <s v="Water Plant Detention Pond Cleanout"/>
    <s v="Silt removal from wet detention pond located at the water plant."/>
    <s v="Muck Removal/Restoration Dredging"/>
    <x v="0"/>
    <x v="11"/>
    <n v="165"/>
    <n v="67"/>
    <s v="Not provided"/>
    <s v="Not provided"/>
    <n v="10620"/>
    <s v="Not provided"/>
    <s v="Town"/>
    <n v="10620"/>
    <s v="Not provided"/>
    <x v="0"/>
    <s v="Completed"/>
    <n v="2019"/>
    <s v="Dredge calculations workbook submitted in 2018"/>
    <s v="Loxahatchee River 4e"/>
    <s v="Not provided"/>
    <s v="Not provided"/>
    <n v="2017"/>
    <s v="TOJ-30"/>
  </r>
  <r>
    <s v="Town of Jupiter"/>
    <s v="Not provided"/>
    <s v="TOJ-09"/>
    <s v="Stormwater Quality Improvement Grants (HOA Residential Grants)"/>
    <s v="Town cost-share program (50/50) with property owner and homeowner associations for storm water quality enhancements within their private systems. 28 grants awarded since 2008. Annual appropriation."/>
    <s v="Stormwater System Rehabilitation"/>
    <x v="1"/>
    <x v="2"/>
    <s v="N/A"/>
    <s v="N/A"/>
    <s v="Not provided"/>
    <s v="N/A"/>
    <n v="998229"/>
    <s v="Not provided"/>
    <s v="Town"/>
    <n v="998229"/>
    <s v="Not provided"/>
    <x v="1"/>
    <s v="Underway"/>
    <n v="2019"/>
    <s v="Not provided"/>
    <s v="Loxahatchee River 4e"/>
    <s v="Not provided"/>
    <s v="Not provided"/>
    <n v="2008"/>
    <s v="Originally TOJ-31"/>
  </r>
  <r>
    <s v="Town of Jupiter"/>
    <s v="Not provided"/>
    <s v="TOJ-09a"/>
    <s v="Indian Creek Exfiltration Trench"/>
    <s v="Indian Creek exfiltration trench funded as a part of the Town of Jupiter cost-share program (TOJ-09)."/>
    <s v="Exfiltration Trench"/>
    <x v="0"/>
    <x v="11"/>
    <n v="5.5188709243888194"/>
    <n v="0.55014413416138774"/>
    <s v="Not provided"/>
    <n v="1.63"/>
    <s v="Not provided"/>
    <s v="Not provided"/>
    <s v="Town"/>
    <s v="Not provided"/>
    <s v="N/A"/>
    <x v="0"/>
    <s v="Completed"/>
    <n v="2019"/>
    <s v="GIS files submitted in 2019"/>
    <s v="Loxahatchee River 4e"/>
    <s v="Not provided"/>
    <s v="Not provided"/>
    <s v="Not provided"/>
    <m/>
  </r>
  <r>
    <s v="Town of Jupiter"/>
    <s v="Not provided"/>
    <s v="TOJ-09b"/>
    <s v="Boyd Medical Retention"/>
    <s v="Boyd Medical on-line retention BMPs funded as a part of the Town of Jupiter cost-share program (TOJ-09)."/>
    <s v="On-line Retention BMPs"/>
    <x v="0"/>
    <x v="0"/>
    <n v="1.8645888167554017"/>
    <n v="0.13010544417335415"/>
    <s v="Not provided"/>
    <n v="0.65"/>
    <s v="Not provided"/>
    <s v="Not provided"/>
    <s v="Town"/>
    <s v="Not provided"/>
    <s v="N/A"/>
    <x v="0"/>
    <s v="Completed"/>
    <n v="2019"/>
    <s v="GIS files submitted in 2020"/>
    <s v="Loxahatchee River 4e"/>
    <s v="Not provided"/>
    <s v="Not provided"/>
    <s v="Not provided"/>
    <m/>
  </r>
  <r>
    <s v="Town of Jupiter"/>
    <s v="Not provided"/>
    <s v="TOJ-10"/>
    <s v="Seminole Avenue Drainage Basin Improvements"/>
    <s v="Construct additional outfall and pump station to reroute discharge to FEC canal."/>
    <s v="Stormwater System Rehabilitation"/>
    <x v="2"/>
    <x v="15"/>
    <n v="64.616173085935998"/>
    <n v="5.6518840430283248"/>
    <s v="Not provided"/>
    <n v="86.78"/>
    <n v="2174461"/>
    <s v="Not provided"/>
    <s v="Town"/>
    <n v="2174461"/>
    <s v="Not provided"/>
    <x v="0"/>
    <s v="Planned"/>
    <n v="2019"/>
    <s v="Not provided"/>
    <s v="Loxahatchee River 4e"/>
    <s v="Not provided"/>
    <s v="Not provided"/>
    <n v="2018"/>
    <s v="Not designed yet. Details will be provided when available. Originally TOJ-32"/>
  </r>
  <r>
    <s v="Town of Jupiter"/>
    <s v="Not provided"/>
    <s v="TOJ-11"/>
    <s v="Pine Gardens North Water Quality Improvements"/>
    <s v="Construct exfiltration trenches within existing right-of-way."/>
    <s v="Exfiltration Trench"/>
    <x v="2"/>
    <x v="14"/>
    <n v="627.89818015167396"/>
    <n v="69.325478341628141"/>
    <s v="Not provided"/>
    <n v="169.17"/>
    <n v="719782"/>
    <s v="Not provided"/>
    <s v="Town"/>
    <n v="719782"/>
    <s v="Not provided"/>
    <x v="0"/>
    <s v="Planned"/>
    <n v="2019"/>
    <s v="Map of proposed trench locations provided in 2018."/>
    <s v="Loxahatchee River 4e"/>
    <s v="Not provided"/>
    <s v="Not provided"/>
    <n v="2020"/>
    <s v="Map of proposed exfil trenches provided. Need GIS file and design specifications when available. Originally TOJ-33."/>
  </r>
  <r>
    <s v="Town of Jupiter"/>
    <s v="Not provided"/>
    <s v="TOJ-12"/>
    <s v="Stormwater System Redevelopment Grants"/>
    <s v="Renewal or improvement of existing privately owned stormwater systems under site redevelopment to ensure continued or enhanced functionality. Annual appropriation."/>
    <s v="Stormwater System Rehabilitation"/>
    <x v="0"/>
    <x v="2"/>
    <s v="N/A"/>
    <s v="N/A"/>
    <s v="Not provided"/>
    <s v="Not provided"/>
    <n v="432368"/>
    <s v="Not provided"/>
    <s v="Town"/>
    <n v="432368"/>
    <s v="Not provided"/>
    <x v="0"/>
    <s v="Underway"/>
    <n v="2019"/>
    <s v="Not provided"/>
    <s v="Loxahatchee River 4e"/>
    <s v="Not provided"/>
    <s v="Not provided"/>
    <n v="2013"/>
    <s v="Benefits vary from project to project. Suggest the stakeholder provide details on significant projects as to be listed individually under the main number and credited. Originally TOJ-34."/>
  </r>
  <r>
    <s v="Town of Jupiter"/>
    <s v="Not provided"/>
    <s v="TOJ-13"/>
    <s v="Pennock Industrial Park Drainage Improvements"/>
    <s v="Improvements to include additional exfiltration systems to enhance runoff water quality."/>
    <s v="Exfiltration Trench"/>
    <x v="2"/>
    <x v="15"/>
    <n v="165.77550049771344"/>
    <n v="22.675549918408045"/>
    <s v="Not provided"/>
    <n v="36.92"/>
    <n v="463710"/>
    <s v="Not provided"/>
    <s v="Town"/>
    <n v="463710"/>
    <s v="Not provided"/>
    <x v="0"/>
    <s v="Planned"/>
    <n v="2019"/>
    <s v="Not provided"/>
    <s v="Loxahatchee River 4e"/>
    <s v="Not provided"/>
    <s v="Not provided"/>
    <n v="2021"/>
    <s v="Design not completed yet. Originally TOJ-36."/>
  </r>
  <r>
    <s v="Town of Jupiter"/>
    <s v="Not provided"/>
    <s v="TOJ-14"/>
    <s v="Sonoma Isles Stormwater Harvesting"/>
    <s v="Removal and replacement of existing Town-owned stormwater systems to ensure continued functionality. Annual appropriation."/>
    <s v="Stormwater System Rehabilitation"/>
    <x v="0"/>
    <x v="0"/>
    <n v="123.81196837212902"/>
    <n v="220.51182688174796"/>
    <s v="Not provided"/>
    <s v="Not provided"/>
    <s v="Not provided"/>
    <s v="Not provided"/>
    <s v="Private Owner"/>
    <s v="N/A"/>
    <s v="Not provided"/>
    <x v="0"/>
    <s v="Completed"/>
    <n v="2019"/>
    <s v="Sonoma Isles Calculation Backup and LRD monitoring concentrations in 2018."/>
    <s v="Loxahatchee River 4e"/>
    <s v="Not provided"/>
    <s v="Not provided"/>
    <n v="2017"/>
    <s v="Suggest calculating credit based on the TN/TP concentration change and the volume. TOJ-38"/>
  </r>
  <r>
    <s v="Town of Jupiter"/>
    <s v="Not provided"/>
    <s v="TOJ-15"/>
    <s v="Evernia Street Alley Improvements"/>
    <s v="Construction of drainage system, which will include 100 LF of exiltration trench"/>
    <s v="Exfiltration Trench"/>
    <x v="2"/>
    <x v="13"/>
    <n v="13.42298963672032"/>
    <n v="0.92795005295850852"/>
    <s v="Not provided"/>
    <n v="4.3"/>
    <s v="Not provided"/>
    <s v="Not provided"/>
    <s v="Not provided"/>
    <s v="Not provided"/>
    <s v="Not provided"/>
    <x v="0"/>
    <s v="Planned"/>
    <n v="2019"/>
    <s v="GIS file"/>
    <s v="Loxahatchee River 4e"/>
    <s v="Not provided"/>
    <s v="Not provided"/>
    <s v="Not provided"/>
    <m/>
  </r>
  <r>
    <s v="Village of Tequesta"/>
    <s v="N/A"/>
    <s v="VOT-01"/>
    <s v="Education Program"/>
    <s v="FYN; landscaping, irrigation, and fertilizer ordinances; PSAs, pamphlets, website, illicit discharge program. FYN and PSAs through Palm Beach County."/>
    <s v="Education Efforts"/>
    <x v="0"/>
    <x v="2"/>
    <n v="385.5442614416321"/>
    <n v="47.475008838155603"/>
    <s v="N/A"/>
    <s v="N/A"/>
    <s v="Not provided"/>
    <s v="Not provided"/>
    <s v="Not provided"/>
    <s v="Not provided"/>
    <s v="N/A"/>
    <x v="1"/>
    <s v="Completed"/>
    <n v="2019"/>
    <s v="Not provided"/>
    <s v="Loxahatchee River 4e"/>
    <s v="N/A"/>
    <s v="N/A"/>
    <s v="N/A"/>
    <m/>
  </r>
  <r>
    <s v="Village of Tequesta"/>
    <s v="N/A"/>
    <s v="VOT-02"/>
    <s v="Street Sweeping"/>
    <s v="Street sweeping program."/>
    <s v="Street Sweeping"/>
    <x v="0"/>
    <x v="2"/>
    <n v="2.5"/>
    <n v="1.5"/>
    <s v="N/A"/>
    <s v="N/A"/>
    <s v="N/A"/>
    <n v="3555"/>
    <s v="Villages of Tequesta"/>
    <n v="3555"/>
    <s v="N/A"/>
    <x v="1"/>
    <s v="Completed"/>
    <n v="2019"/>
    <s v="NPDES Part III.A.3 and MS4 Tool"/>
    <s v="Loxahatchee River 4e"/>
    <s v="N/A"/>
    <s v="N/A"/>
    <s v="N/A"/>
    <m/>
  </r>
  <r>
    <m/>
    <m/>
    <m/>
    <m/>
    <m/>
    <m/>
    <x v="3"/>
    <x v="16"/>
    <m/>
    <m/>
    <m/>
    <m/>
    <m/>
    <m/>
    <m/>
    <m/>
    <m/>
    <x v="2"/>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s v="N/A"/>
    <s v="FDOT-FIB-01"/>
    <s v="Geographic Information Systems (GIS) Data Collection and Mapping"/>
    <s v="GIS collection and mapping of stormwater assets and infrastructure."/>
    <x v="0"/>
    <x v="0"/>
    <s v="N/A"/>
    <s v="State roads throughout RAP boundary"/>
    <s v="Not provided"/>
    <s v="Not provided"/>
    <s v="Florida Legislature"/>
    <s v="Not provided"/>
    <s v="N/A"/>
    <s v="Non-structural"/>
    <s v="Completed"/>
    <n v="2019"/>
    <s v="N/A"/>
    <s v="Loxahatchee 4e Plan"/>
    <s v="N/A"/>
    <s v="N/A"/>
    <s v="Not provided"/>
    <m/>
  </r>
  <r>
    <x v="0"/>
    <s v="N/A"/>
    <s v="FDOT-FIB-02"/>
    <s v="Litter Control"/>
    <s v="Routine maintenance roadway litter collection."/>
    <x v="1"/>
    <x v="0"/>
    <s v="N/A"/>
    <s v="State roads throughout RAP boundary"/>
    <s v="Not provided"/>
    <s v="Not provided"/>
    <s v="Florida Legislature"/>
    <s v="Not provided"/>
    <s v="N/A"/>
    <s v="Non-structural"/>
    <s v="Completed"/>
    <n v="2019"/>
    <s v="N/A"/>
    <s v="Loxahatchee 4e Plan"/>
    <s v="N/A"/>
    <s v="N/A"/>
    <s v="Not provided"/>
    <m/>
  </r>
  <r>
    <x v="0"/>
    <s v="N/A"/>
    <s v="FDOT-FIB-03"/>
    <s v="Street Sweeping"/>
    <s v="Routine maintenance roadway street sweeping."/>
    <x v="0"/>
    <x v="0"/>
    <s v="N/A"/>
    <s v="State roads throughout RAP boundary"/>
    <s v="Not provided"/>
    <s v="Not provided"/>
    <s v="Florida Legislature"/>
    <s v="Not provided"/>
    <s v="N/A"/>
    <s v="Non-structural"/>
    <s v="Completed"/>
    <n v="2019"/>
    <s v="N/A"/>
    <s v="Loxahatchee 4e Plan"/>
    <s v="N/A"/>
    <s v="N/A"/>
    <s v="Not provided"/>
    <m/>
  </r>
  <r>
    <x v="0"/>
    <s v="N/A"/>
    <s v="FDOT-FIB-04"/>
    <s v="Illicit Detection Program (Inspections, Reporting, Investigations and Elimination)"/>
    <s v="All FDOT maintenance personnel and roadway contractors complete IDDE trainning (see trainning video link)."/>
    <x v="0"/>
    <x v="0"/>
    <s v="N/A"/>
    <s v="State roads throughout RAP boundary"/>
    <s v="Not provided"/>
    <s v="Not provided"/>
    <s v="Florida Legislature"/>
    <s v="Not provided"/>
    <s v="N/A"/>
    <s v="Non-structural"/>
    <s v="Underway"/>
    <n v="2019"/>
    <s v="N/A"/>
    <s v="Loxahatchee 4e Plan"/>
    <s v="N/A"/>
    <s v="N/A"/>
    <s v="Not provided"/>
    <m/>
  </r>
  <r>
    <x v="0"/>
    <s v="N/A"/>
    <s v="FDOT-FIB-05"/>
    <s v="Walk the Waterbody/ Right Of Way"/>
    <s v="Walk the right of way to look for illicite discharges and sources of fecal bacteria such as wildlife, accumulated trash and homeless populations."/>
    <x v="2"/>
    <x v="1"/>
    <n v="2020"/>
    <s v="WBID 3226C"/>
    <s v="Not provided"/>
    <s v="Not provided"/>
    <s v="Florida Legislature"/>
    <s v="Not provided"/>
    <s v="N/A"/>
    <s v="Non-structural"/>
    <s v="Completed"/>
    <n v="2019"/>
    <s v="N/A"/>
    <s v="Loxahatchee 4e Plan"/>
    <s v="N/A"/>
    <s v="N/A"/>
    <s v="Not provided"/>
    <m/>
  </r>
  <r>
    <x v="0"/>
    <s v="N/A"/>
    <s v="FDOT-FIB-06"/>
    <s v="Catch Basin Cleanout"/>
    <s v="TBD catch basins cleaned (12 month period)."/>
    <x v="0"/>
    <x v="0"/>
    <s v="N/A"/>
    <s v="State roads throughout RAP boundary"/>
    <s v="Not provided"/>
    <s v="Not provided"/>
    <s v="Florida Legislature"/>
    <s v="Not provided"/>
    <s v="N/A"/>
    <s v="Non-structural"/>
    <s v="Completed"/>
    <n v="2019"/>
    <s v="N/A"/>
    <s v="Loxahatchee 4e Plan"/>
    <s v="N/A"/>
    <s v="N/A"/>
    <s v="Not provided"/>
    <m/>
  </r>
  <r>
    <x v="0"/>
    <s v="N/A"/>
    <s v="FDOT-FIB-07"/>
    <s v="Desilting of Stormwater Pipes"/>
    <s v="TBD LF cleaned (12 month period)."/>
    <x v="0"/>
    <x v="0"/>
    <s v="N/A"/>
    <s v="State roads throughout RAP boundary"/>
    <s v="Not provided"/>
    <s v="Not provided"/>
    <s v="Florida Legislature"/>
    <s v="Not provided"/>
    <s v="N/A"/>
    <s v="Non-structural"/>
    <s v="Completed"/>
    <n v="2019"/>
    <s v="N/A"/>
    <s v="Loxahatchee 4e Plan"/>
    <s v="N/A"/>
    <s v="N/A"/>
    <s v="Not provided"/>
    <m/>
  </r>
  <r>
    <x v="1"/>
    <s v="AM Contractor"/>
    <s v="FTE-FIB-01"/>
    <s v="GIS Data Collection and Mapping"/>
    <s v="GIS collection and mapping of  stormwater assets &amp; infrastructure."/>
    <x v="0"/>
    <x v="0"/>
    <s v="N/A"/>
    <s v="FTP MP 112-125"/>
    <s v="Not provided"/>
    <s v="N/A"/>
    <s v="Florida Legislature"/>
    <s v="Not provided"/>
    <s v="N/A"/>
    <s v="Non-structural"/>
    <s v="Completed"/>
    <n v="2019"/>
    <s v="N/A"/>
    <s v="Loxahatchee 4e Plan"/>
    <s v="N/A"/>
    <s v="N/A"/>
    <s v="Not provided"/>
    <m/>
  </r>
  <r>
    <x v="1"/>
    <s v="AM Contractor"/>
    <s v="FTE-FIB-02"/>
    <s v="Street Sweeping"/>
    <s v="Routine maintenance roadway street sweeping (12 months) 17 cycles, 46.5 curb or lane miles, approximately 146,567.0 lbs. dry weight."/>
    <x v="0"/>
    <x v="0"/>
    <s v="N/A"/>
    <s v="FTP MP 112-125"/>
    <s v="Not provided"/>
    <s v="N/A"/>
    <s v="Florida Legislature"/>
    <s v="Not provided"/>
    <s v="N/A"/>
    <s v="Non-structural"/>
    <s v="Completed"/>
    <n v="2019"/>
    <s v="N/A"/>
    <s v="Loxahatchee 4e Plan"/>
    <s v="N/A"/>
    <s v="N/A"/>
    <s v="Not provided"/>
    <m/>
  </r>
  <r>
    <x v="1"/>
    <s v="N/A"/>
    <s v="FTE-FIB-03"/>
    <s v="Pet/Animal Management"/>
    <s v="West Palm Beach &amp; Ft. Pierce Service plazas have pet waste areas with bags and waste receptacles."/>
    <x v="0"/>
    <x v="0"/>
    <s v="N/A"/>
    <s v="West Palm Beach Service Plaza MP 94 &amp; Ft. Pierce Service Plaza MP 145"/>
    <s v="Not provided"/>
    <s v="N/A"/>
    <s v="Florida Legislature"/>
    <s v="Not provided"/>
    <s v="N/A"/>
    <s v="Non-structural"/>
    <s v="Completed"/>
    <n v="2019"/>
    <s v="N/A"/>
    <s v="Loxahatchee 4e Plan"/>
    <s v="N/A"/>
    <s v="N/A"/>
    <s v="Not provided"/>
    <m/>
  </r>
  <r>
    <x v="1"/>
    <s v="AM Contractor"/>
    <s v="FTE-FIB-04"/>
    <s v="Illicit Detection Program (Inspections, Reporting, Investigations and Elimination)"/>
    <s v="All roadway contractors must complete IDDE training."/>
    <x v="0"/>
    <x v="0"/>
    <s v="N/A"/>
    <s v="FTP MP 112-125"/>
    <s v="Not provided"/>
    <s v="N/A"/>
    <s v="Florida Legislature"/>
    <s v="Not provided"/>
    <s v="N/A"/>
    <s v="Non-structural"/>
    <s v="Completed"/>
    <n v="2019"/>
    <s v="N/A"/>
    <s v="Loxahatchee 4e Plan"/>
    <s v="N/A"/>
    <s v="N/A"/>
    <s v="Not provided"/>
    <m/>
  </r>
  <r>
    <x v="1"/>
    <s v="N/A"/>
    <s v="FTE-FIB-05"/>
    <s v="Walk the Waterbody/Rights-Of-Way"/>
    <s v="Walk the rights-of-way to look for illicit discharges and sources of fecal bacteria such as wildlife, accumulated trash, and homeless populations."/>
    <x v="2"/>
    <x v="0"/>
    <n v="2020"/>
    <s v="FTP MP 112-116 (WBID 3226C)"/>
    <s v="Not provided"/>
    <s v="N/A"/>
    <s v="Florida Legislature"/>
    <s v="Not provided"/>
    <s v="N/A"/>
    <s v="Non-structural"/>
    <s v="Underway"/>
    <n v="2019"/>
    <s v="N/A"/>
    <s v="Loxahatchee 4e Plan"/>
    <s v="N/A"/>
    <s v="N/A"/>
    <s v="Not provided"/>
    <m/>
  </r>
  <r>
    <x v="1"/>
    <s v="AM Contractor"/>
    <s v="FTE-FIB-06"/>
    <s v="Catch Basin Cleanout"/>
    <s v="53 catch basins cleaned (12 month period)."/>
    <x v="0"/>
    <x v="0"/>
    <s v="N/A"/>
    <s v="FTP MP 112-125"/>
    <s v="Not provided"/>
    <s v="N/A"/>
    <s v="Florida Legislature"/>
    <s v="Not provided"/>
    <s v="N/A"/>
    <s v="Non-structural"/>
    <s v="Completed"/>
    <n v="2019"/>
    <s v="N/A"/>
    <s v="Loxahatchee 4e Plan"/>
    <s v="N/A"/>
    <s v="N/A"/>
    <s v="Not provided"/>
    <m/>
  </r>
  <r>
    <x v="1"/>
    <s v="AM Contractor"/>
    <s v="FTE-FIB-07"/>
    <s v="Desilting of Stormwater Pipes"/>
    <s v="2,460 linear feet of stormwater pipe cleaned (12 month period)."/>
    <x v="0"/>
    <x v="0"/>
    <s v="N/A"/>
    <s v="FTP MP 112-125"/>
    <s v="Not provided"/>
    <s v="N/A"/>
    <s v="Florida Legislature"/>
    <s v="Not provided"/>
    <s v="N/A"/>
    <s v="Structural"/>
    <s v="Completed"/>
    <n v="2019"/>
    <s v="N/A"/>
    <s v="Loxahatchee 4e Plan"/>
    <s v="Not provided"/>
    <s v="Not provided"/>
    <s v="Not provided"/>
    <m/>
  </r>
  <r>
    <x v="1"/>
    <s v="N/A"/>
    <s v="FTE-FIB-08"/>
    <s v="Education and Outreach"/>
    <s v="All service plazas have an E-poster on video screens."/>
    <x v="0"/>
    <x v="0"/>
    <s v="N/A"/>
    <s v="West Palm Beach Service Plaza MP 94 &amp; Ft. Pierce Service Plaza MP 145"/>
    <s v="Not provided"/>
    <s v="N/A"/>
    <s v="Florida Legislature"/>
    <s v="Not provided"/>
    <s v="N/A"/>
    <s v="Non-structural"/>
    <s v="Completed"/>
    <n v="2019"/>
    <s v="N/A"/>
    <s v="Loxahatchee 4e Plan"/>
    <s v="N/A"/>
    <s v="N/A"/>
    <s v="Not provided"/>
    <m/>
  </r>
  <r>
    <x v="1"/>
    <s v="N/A"/>
    <s v="FTE-FIB-09"/>
    <s v="GIS Data Collection and Mapping"/>
    <s v="GIS collection and mapping of stormwater assets &amp; infrastructure. Capturing maintenance activity and inspections."/>
    <x v="0"/>
    <x v="1"/>
    <n v="2021"/>
    <s v="FTP MP 112-125"/>
    <s v="Not provided"/>
    <s v="N/A"/>
    <s v="Florida Legislature"/>
    <s v="Not provided"/>
    <s v="N/A"/>
    <s v="Non-structural"/>
    <s v="Underway"/>
    <n v="2019"/>
    <s v="N/A"/>
    <s v="Loxahatchee 4e Plan"/>
    <s v="N/A"/>
    <s v="N/A"/>
    <s v="Not provided"/>
    <m/>
  </r>
  <r>
    <x v="2"/>
    <s v="N/A"/>
    <s v="LRD-FIB-01"/>
    <s v="Weekly Bacteria Sampling and Mapping"/>
    <s v="Weekly sampling of recreational waterways."/>
    <x v="2"/>
    <x v="1"/>
    <s v="Ongoing"/>
    <s v="3226C, 3226, 3226D, 3226A"/>
    <s v="Not provided"/>
    <s v="Not provided"/>
    <s v="LRD"/>
    <s v="Not provided"/>
    <s v="N/A"/>
    <s v="Non-structural"/>
    <s v="Completed"/>
    <n v="2019"/>
    <s v="GIS maps provided"/>
    <s v="Loxahatchee 4e Plan"/>
    <s v="N/A"/>
    <s v="N/A"/>
    <s v="Not provided"/>
    <m/>
  </r>
  <r>
    <x v="2"/>
    <s v="DEP"/>
    <s v="LRD-FIB-02"/>
    <s v="Short-term Source ID Partnership"/>
    <s v="Source identification sampling conducted in partnership with DEP on priority areas."/>
    <x v="2"/>
    <x v="0"/>
    <s v="N/A"/>
    <s v="3226C, 3226"/>
    <s v="Not provided"/>
    <s v="Not provided"/>
    <s v="Not provided"/>
    <s v="Not provided"/>
    <s v="N/A"/>
    <s v="Non-structural"/>
    <s v="Completed"/>
    <n v="2019"/>
    <s v="N/A"/>
    <s v="Loxahatchee 4e Plan"/>
    <s v="N/A"/>
    <s v="N/A"/>
    <s v="Not provided"/>
    <m/>
  </r>
  <r>
    <x v="2"/>
    <s v="N/A"/>
    <s v="LRD-FIB-03"/>
    <s v="Wrack Study"/>
    <s v="Study of FIB in wrack sediments and surface water in the Loxahatchee River."/>
    <x v="2"/>
    <x v="0"/>
    <n v="2018"/>
    <s v="3226C, 3226D, 3226"/>
    <s v="Not provided"/>
    <s v="Not provided"/>
    <s v="Not provided"/>
    <s v="Not provided"/>
    <s v="N/A"/>
    <s v="Non-structural"/>
    <s v="Completed"/>
    <n v="2019"/>
    <s v="N/A"/>
    <s v="Loxahatchee 4e Plan"/>
    <s v="N/A"/>
    <s v="N/A"/>
    <s v="Not provided"/>
    <m/>
  </r>
  <r>
    <x v="3"/>
    <s v="N/A"/>
    <s v="NPBC-FIB-01"/>
    <s v="Develop BPCP for The Shores (Unit 23)"/>
    <s v="The district will develop a BPCP for 7 Units of Development within the plan boundary by March 2020."/>
    <x v="2"/>
    <x v="0"/>
    <n v="2020"/>
    <s v="WBID 3232"/>
    <s v="Not provided"/>
    <s v="Not provided"/>
    <s v="Not provided"/>
    <s v="Not provided"/>
    <s v="N/A"/>
    <s v="Non-structural"/>
    <s v="Planned"/>
    <n v="2019"/>
    <s v="N/A"/>
    <s v="Loxahatchee 4e Plan"/>
    <s v="N/A"/>
    <s v="N/A"/>
    <s v="Not provided"/>
    <s v="Combined Report"/>
  </r>
  <r>
    <x v="3"/>
    <s v="N/A"/>
    <s v="NPBC-FIB-02"/>
    <s v="Develop BPCP for North Fork (Unit 29)"/>
    <s v="The district will develop a BPCP for 7 Units of Development within the plan boundary by March 2020. Includes"/>
    <x v="2"/>
    <x v="0"/>
    <n v="2020"/>
    <s v="WBIDs 3232A and 3224"/>
    <s v="Not provided"/>
    <s v="Not provided"/>
    <s v="Not provided"/>
    <s v="Not provided"/>
    <s v="N/A"/>
    <s v="Non-structural"/>
    <s v="Planned"/>
    <n v="2019"/>
    <s v="N/A"/>
    <s v="Loxahatchee 4e Plan"/>
    <s v="N/A"/>
    <s v="N/A"/>
    <s v="Not provided"/>
    <s v="Combined Report"/>
  </r>
  <r>
    <x v="3"/>
    <s v="N/A"/>
    <s v="NPBC-FIB-03"/>
    <s v="Develop BPCP for Palm Cove (Unit 32)"/>
    <s v="The district will develop a BPCP for 7 Units of Development within the plan boundary by March 2020."/>
    <x v="2"/>
    <x v="0"/>
    <n v="2020"/>
    <s v="WBID 3232"/>
    <s v="Not provided"/>
    <s v="Not provided"/>
    <s v="Not provided"/>
    <s v="Not provided"/>
    <s v="N/A"/>
    <s v="Non-structural"/>
    <s v="Planned"/>
    <n v="2019"/>
    <s v="N/A"/>
    <s v="Loxahatchee 4e Plan"/>
    <s v="N/A"/>
    <s v="N/A"/>
    <s v="Not provided"/>
    <s v="Combined Report"/>
  </r>
  <r>
    <x v="3"/>
    <s v="N/A"/>
    <s v="NPBC-FIB-04"/>
    <s v="Develop BPCP for Cypress Cove (Unit 33)"/>
    <s v="The district will develop a BPCP for 7 Units of Development within the plan boundary by March 2020."/>
    <x v="2"/>
    <x v="0"/>
    <n v="2020"/>
    <s v="WBID 3232"/>
    <s v="Not provided"/>
    <s v="Not provided"/>
    <s v="Not provided"/>
    <s v="Not provided"/>
    <s v="N/A"/>
    <s v="Non-structural"/>
    <s v="Planned"/>
    <n v="2019"/>
    <s v="N/A"/>
    <s v="Loxahatchee 4e Plan"/>
    <s v="N/A"/>
    <s v="N/A"/>
    <s v="Not provided"/>
    <s v="Combined Report"/>
  </r>
  <r>
    <x v="3"/>
    <s v="N/A"/>
    <s v="NPBC-FIB-05"/>
    <s v="Develop BPCP for Mystic Cove (Unit 41)"/>
    <s v="The district will develop a BPCP for 7 Units of Development within the plan boundary by March 2020."/>
    <x v="2"/>
    <x v="0"/>
    <n v="2020"/>
    <s v="WBID 3232"/>
    <s v="Not provided"/>
    <s v="Not provided"/>
    <s v="Not provided"/>
    <s v="Not provided"/>
    <s v="N/A"/>
    <s v="Non-structural"/>
    <s v="Planned"/>
    <n v="2019"/>
    <s v="N/A"/>
    <s v="Loxahatchee 4e Plan"/>
    <s v="N/A"/>
    <s v="N/A"/>
    <s v="Not provided"/>
    <s v="Combined Report"/>
  </r>
  <r>
    <x v="3"/>
    <s v="N/A"/>
    <s v="NPBC-FIB-06"/>
    <s v="Develop BPCP for Paseos (Unit 45)"/>
    <s v="The district will develop a BPCP for 7 Units of Development within the plan boundary by March 2020."/>
    <x v="2"/>
    <x v="0"/>
    <n v="2020"/>
    <s v="WBID 3226C"/>
    <s v="Not provided"/>
    <s v="Not provided"/>
    <s v="Not provided"/>
    <s v="Not provided"/>
    <s v="N/A"/>
    <s v="Non-structural"/>
    <s v="Planned"/>
    <n v="2019"/>
    <s v="N/A"/>
    <s v="Loxahatchee 4e Plan"/>
    <s v="N/A"/>
    <s v="N/A"/>
    <s v="Not provided"/>
    <s v="Combined Report"/>
  </r>
  <r>
    <x v="3"/>
    <s v="N/A"/>
    <s v="NPBC-FIB-07"/>
    <s v="Develop BPCP for Jupiter Isles (Unit 47)"/>
    <s v="The district will develop a BPCP for 7 Units of Development within the plan boundary by March 2020."/>
    <x v="2"/>
    <x v="0"/>
    <n v="2020"/>
    <s v="WBID 3230"/>
    <s v="Not provided"/>
    <s v="Not provided"/>
    <s v="Not provided"/>
    <s v="Not provided"/>
    <s v="N/A"/>
    <s v="Non-structural"/>
    <s v="Planned"/>
    <n v="2019"/>
    <s v="N/A"/>
    <s v="Loxahatchee 4e Plan"/>
    <s v="N/A"/>
    <s v="N/A"/>
    <s v="Not provided"/>
    <s v="Combined Report"/>
  </r>
  <r>
    <x v="4"/>
    <s v="N/A"/>
    <s v="PBC-FIB-01"/>
    <s v="Public Education"/>
    <s v="Public education program that includes FY&amp;N Program; landscaping, irrigation, and fertilizer ordinances; PSAs; pamphlets; website; and inspection program."/>
    <x v="0"/>
    <x v="0"/>
    <s v="N/A"/>
    <m/>
    <s v="Not provided"/>
    <s v="Not provided"/>
    <s v="Not provided"/>
    <s v="Not provided"/>
    <s v="N/A"/>
    <s v="Non-structural"/>
    <s v="Completed"/>
    <n v="2019"/>
    <s v="N/A"/>
    <s v="Loxahatchee 4e Plan"/>
    <s v="N/A"/>
    <s v="N/A"/>
    <s v="Not provided"/>
    <m/>
  </r>
  <r>
    <x v="5"/>
    <s v="N/A"/>
    <s v="TOJ-FIB-01"/>
    <s v="Jones and Sims Creek Water Quality Master Plan"/>
    <s v="Master water quality plan to identify fecal bacteria contamination sources."/>
    <x v="2"/>
    <x v="0"/>
    <n v="2015"/>
    <s v="WBID 3226C"/>
    <n v="57070"/>
    <s v="Not provided"/>
    <s v="Town/ LRPI"/>
    <n v="28535"/>
    <s v="N/A"/>
    <s v="Non-structural"/>
    <s v="Completed"/>
    <n v="2019"/>
    <s v="N/A"/>
    <s v="Loxahatchee 4e Plan"/>
    <s v="N/A"/>
    <s v="N/A"/>
    <s v="Not provided"/>
    <m/>
  </r>
  <r>
    <x v="5"/>
    <s v="N/A"/>
    <s v="TOJ-FIB-02"/>
    <s v="Pine Gardens South Water Quality Improvements"/>
    <s v="Installation of exfiltration trenches to provide an average of 0.41 inches of treatment in the project area."/>
    <x v="0"/>
    <x v="0"/>
    <n v="2015"/>
    <s v="WBID 3226W1"/>
    <n v="328552"/>
    <s v="Not provided"/>
    <s v="Town/ LRPI"/>
    <s v="Town - $200,000/ LRPI - $128,552"/>
    <s v="N/A"/>
    <s v="Structural"/>
    <s v="Completed"/>
    <n v="2019"/>
    <s v="N/A"/>
    <s v="Loxahatchee 4e Plan"/>
    <s v="Not provided"/>
    <s v="Not provided"/>
    <s v="Not provided"/>
    <m/>
  </r>
  <r>
    <x v="5"/>
    <s v="Joint NPDES Group"/>
    <s v="TOJ-FIB-03"/>
    <s v="Public Education"/>
    <s v="Public education efforts related to actions such as proper pet waste management."/>
    <x v="0"/>
    <x v="0"/>
    <s v="N/A"/>
    <s v="Town of Jupiter"/>
    <s v="Not provided"/>
    <s v="Not provided"/>
    <s v="Town"/>
    <s v="Not provided"/>
    <s v="N/A"/>
    <s v="Non-structural"/>
    <s v="Completed"/>
    <n v="2019"/>
    <s v="N/A"/>
    <s v="Loxahatchee 4e Plan"/>
    <s v="N/A"/>
    <s v="N/A"/>
    <s v="Not provided"/>
    <m/>
  </r>
  <r>
    <x v="5"/>
    <s v="N/A"/>
    <s v="TOJ-FIB-04"/>
    <s v="Street Sweeping"/>
    <s v="Periodic street sweeping to enhance water quality."/>
    <x v="0"/>
    <x v="0"/>
    <s v="N/A"/>
    <s v="Town of Jupiter"/>
    <s v="Not provided"/>
    <n v="49586"/>
    <s v="Town"/>
    <n v="49586"/>
    <s v="N/A"/>
    <s v="Non-structural"/>
    <s v="Completed"/>
    <n v="2019"/>
    <s v="N/A"/>
    <s v="Loxahatchee 4e Plan"/>
    <s v="N/A"/>
    <s v="N/A"/>
    <s v="Not provided"/>
    <m/>
  </r>
  <r>
    <x v="5"/>
    <s v="N/A"/>
    <s v="TOJ-FIB-05"/>
    <s v="Indian Creek Outfall Replacement and Canal Stabilization"/>
    <s v="Canal stabilization to reduced/prevent erosion of the canal banks."/>
    <x v="0"/>
    <x v="0"/>
    <n v="2013"/>
    <s v="WBID 3234"/>
    <n v="199922"/>
    <s v="Not provided"/>
    <s v="Town"/>
    <n v="199922"/>
    <s v="N/A"/>
    <s v="Structural"/>
    <s v="Completed"/>
    <n v="2019"/>
    <s v="N/A"/>
    <s v="Loxahatchee 4e Plan"/>
    <s v="Not provided"/>
    <s v="Not provided"/>
    <s v="Not provided"/>
    <m/>
  </r>
  <r>
    <x v="5"/>
    <s v="N/A"/>
    <s v="TOJ-FIB-06"/>
    <s v="Cinquez Residential Area"/>
    <s v="Construction of drainage system to retain volume above what was required to offset the increase in impervious area."/>
    <x v="0"/>
    <x v="0"/>
    <n v="2011"/>
    <s v="WBID 3226C"/>
    <n v="569518"/>
    <s v="Not provided"/>
    <s v="Town"/>
    <n v="569518"/>
    <s v="N/A"/>
    <s v="Structural"/>
    <s v="Completed"/>
    <n v="2019"/>
    <s v="N/A"/>
    <s v="Loxahatchee 4e Plan"/>
    <s v="Not provided"/>
    <s v="Not provided"/>
    <s v="Not provided"/>
    <m/>
  </r>
  <r>
    <x v="5"/>
    <s v="N/A"/>
    <s v="TOJ-FIB-07"/>
    <s v="Cinquez Park Drainage Improvements"/>
    <s v="Construction of new park stormwater management system to retain runoff."/>
    <x v="0"/>
    <x v="1"/>
    <n v="2018"/>
    <s v="WBID 3226C"/>
    <n v="329400"/>
    <s v="Not provided"/>
    <s v="Town"/>
    <n v="329400"/>
    <m/>
    <s v="Structural"/>
    <s v="Underway"/>
    <n v="2019"/>
    <s v="N/A"/>
    <s v="Loxahatchee 4e Plan"/>
    <s v="Not provided"/>
    <s v="Not provided"/>
    <s v="Not provided"/>
    <m/>
  </r>
  <r>
    <x v="5"/>
    <s v="N/A"/>
    <s v="TOJ-FIB-08"/>
    <s v="Stormwater Quality Improvement Grants"/>
    <s v="Town cost-share program (50/50) with property owner and homeowner associations for storm water quality enhancements within their private systems. 28 grants awarded since 2008. Annual appropriation."/>
    <x v="0"/>
    <x v="0"/>
    <s v="N/A"/>
    <s v="Town of Jupiter"/>
    <n v="432368"/>
    <s v="Not provided"/>
    <s v="Town"/>
    <n v="998229"/>
    <m/>
    <s v="Non-structural"/>
    <s v="Completed"/>
    <n v="2019"/>
    <s v="N/A"/>
    <s v="Loxahatchee 4e Plan"/>
    <s v="N/A"/>
    <s v="N/A"/>
    <s v="Not provided"/>
    <m/>
  </r>
  <r>
    <x v="5"/>
    <s v="N/A"/>
    <s v="TOJ-FIB-09"/>
    <s v="Pennock Industrial Park Drainage Improvements"/>
    <s v="Improvements to include additional exfiltration systems to enhance runoff water quality."/>
    <x v="0"/>
    <x v="2"/>
    <n v="2022"/>
    <s v="WBID 3226C"/>
    <n v="463710"/>
    <s v="Not provided"/>
    <s v="Town"/>
    <n v="463710"/>
    <s v="N/A"/>
    <s v="Structural"/>
    <s v="Planned"/>
    <n v="2019"/>
    <s v="N/A"/>
    <s v="Loxahatchee 4e Plan"/>
    <s v="Not provided"/>
    <s v="Not provided"/>
    <s v="Not provided"/>
    <m/>
  </r>
  <r>
    <x v="5"/>
    <s v="N/A"/>
    <s v="TOJ-FIB-10"/>
    <s v="Sonoma Isles Stormwater Harvesting"/>
    <s v="Retention of excess stormwater runoff from the Sonoma Isles community for use for irrigation purposes."/>
    <x v="0"/>
    <x v="0"/>
    <n v="2016"/>
    <s v="WBID 3230"/>
    <s v="Not provided"/>
    <s v="Not provided"/>
    <s v="Privately Funded"/>
    <s v="Not provided"/>
    <s v="N/A"/>
    <s v="Structural"/>
    <s v="Completed"/>
    <n v="2019"/>
    <s v="N/A"/>
    <s v="Loxahatchee 4e Plan"/>
    <s v="Not provided"/>
    <s v="Not provided"/>
    <s v="Not provided"/>
    <m/>
  </r>
  <r>
    <x v="5"/>
    <s v="LRD"/>
    <s v="TOJ-FIB-11"/>
    <s v="Water Quality Monitoring in Jones and Sims Creeks"/>
    <s v="Surface water sampling of nutrients, chlorophyll a, and FIB to characterize conditions and identify trends in Jones and Sims Creeks tributaries."/>
    <x v="2"/>
    <x v="1"/>
    <s v="Ongoing"/>
    <s v="WBID 3226C"/>
    <s v="Not provided"/>
    <n v="30000"/>
    <s v="Town"/>
    <s v="Not provided"/>
    <s v="N/A"/>
    <s v="Non-structural"/>
    <s v="Underway"/>
    <n v="2019"/>
    <s v="N/A"/>
    <s v="Loxahatchee 4e Plan"/>
    <s v="N/A"/>
    <s v="N/A"/>
    <s v="Not provided"/>
    <m/>
  </r>
  <r>
    <x v="5"/>
    <s v="N/A"/>
    <s v="TOJ-FIB-12"/>
    <s v="Datasonde Monitoring in Jones and Sims Creeks"/>
    <s v="Automated water quality equipment established at 3 stations to record water temperature, salinity, water depth, and dissolved oxygen."/>
    <x v="2"/>
    <x v="1"/>
    <s v="Ongoing"/>
    <s v="WBID 3226C"/>
    <n v="47176"/>
    <n v="10000"/>
    <s v="Town"/>
    <s v="Not provided"/>
    <s v="N/A"/>
    <s v="Non-structural"/>
    <s v="Underway"/>
    <n v="2019"/>
    <s v="N/A"/>
    <s v="Loxahatchee 4e Plan"/>
    <s v="N/A"/>
    <s v="N/A"/>
    <s v="Not provided"/>
    <m/>
  </r>
  <r>
    <x v="5"/>
    <s v="Jupiter River Estates"/>
    <s v="TOJ-FIB-13"/>
    <s v="Jupiter River Estates Community Clean-up"/>
    <s v="Clean-up and trash removal from Jones Creek tributary by volunteer residents in Jupiter River Estates Community."/>
    <x v="1"/>
    <x v="1"/>
    <s v="Ongoing"/>
    <s v="WBID 3226C"/>
    <s v="Not provided"/>
    <s v="Not provided"/>
    <s v="Not provided"/>
    <s v="Not provided"/>
    <s v="N/A"/>
    <s v="Non-structural"/>
    <s v="Underway"/>
    <n v="2019"/>
    <s v="N/A"/>
    <s v="Loxahatchee 4e Plan"/>
    <s v="N/A"/>
    <s v="N/A"/>
    <s v="Not provided"/>
    <m/>
  </r>
  <r>
    <x v="5"/>
    <s v="N/A"/>
    <s v="TOJ-FIB-14"/>
    <s v="Urban Stormwater Management System Rehabilitation - Phase III"/>
    <s v="Rehabilitation of swale systems within Maplewood Drive and North Palm Beach Heights."/>
    <x v="0"/>
    <x v="0"/>
    <n v="2008"/>
    <s v="WBID 3226C"/>
    <n v="259250"/>
    <s v="Not provided"/>
    <s v="Town/ LRPI"/>
    <s v="Town - $129,625/ LRPI - $129,625"/>
    <s v="N/A"/>
    <s v="Structural"/>
    <s v="Completed"/>
    <n v="2019"/>
    <s v="N/A"/>
    <s v="Loxahatchee 4e Plan"/>
    <s v="Not provided"/>
    <s v="Not provided"/>
    <s v="Not provided"/>
    <m/>
  </r>
  <r>
    <x v="5"/>
    <s v="N/A"/>
    <s v="TOJ-FIB-15"/>
    <s v="Urban Stormwater Management System Rehabilitation - Phase IV"/>
    <s v="Rehabilitation of swale systems within Jupiter River Estates."/>
    <x v="0"/>
    <x v="0"/>
    <n v="2009"/>
    <s v="WBID 3226C"/>
    <n v="377486"/>
    <s v="Not provided"/>
    <s v="Town/ LRPI"/>
    <s v="Town - $188,743/ LRPI - $188,743"/>
    <s v="N/A"/>
    <s v="Structural"/>
    <s v="Completed"/>
    <n v="2019"/>
    <s v="N/A"/>
    <s v="Loxahatchee 4e Plan"/>
    <s v="Not provided"/>
    <s v="Not provided"/>
    <s v="Not provided"/>
    <m/>
  </r>
  <r>
    <x v="5"/>
    <s v="N/A"/>
    <s v="TOJ-FIB-16"/>
    <s v="Urban Stormwater Management System Rehabilitation - Phase V"/>
    <s v="Rehabilitation of swale systems within North Palm Beach Heights."/>
    <x v="0"/>
    <x v="0"/>
    <n v="2010"/>
    <s v="WBID 3226C"/>
    <n v="355300"/>
    <s v="Not provided"/>
    <s v="Town/ LRPI"/>
    <s v="Town - $177,650/ LRPI - $177,650"/>
    <s v="N/A"/>
    <s v="Structural"/>
    <s v="Completed"/>
    <n v="2019"/>
    <s v="N/A"/>
    <s v="Loxahatchee 4e Plan"/>
    <s v="Not provided"/>
    <s v="Not provided"/>
    <s v="Not provided"/>
    <m/>
  </r>
  <r>
    <x v="5"/>
    <s v="N/A"/>
    <s v="TOJ-FIB-17"/>
    <s v="Urban Stormwater Management System Rehabilitation - Phase VI"/>
    <s v="Rehabilitation of swale systems within Maplewood Drive and Toney Penna."/>
    <x v="0"/>
    <x v="0"/>
    <n v="2014"/>
    <s v="WBID 3226C"/>
    <n v="337170"/>
    <s v="Not provided"/>
    <s v="Town/ LRPI"/>
    <s v="Town - $168,585/ LRPI - $168,585"/>
    <s v="N/A"/>
    <s v="Structural"/>
    <s v="Completed"/>
    <n v="2019"/>
    <s v="N/A"/>
    <s v="Loxahatchee 4e Plan"/>
    <s v="Not provided"/>
    <s v="Not provided"/>
    <s v="Not provided"/>
    <m/>
  </r>
  <r>
    <x v="5"/>
    <s v="N/A"/>
    <s v="TOJ-FIB-18"/>
    <s v="Maintenance Dredging in Rio Vista Waterway"/>
    <s v="Dredging and muck removal to restore Rio Vista Waterway."/>
    <x v="0"/>
    <x v="0"/>
    <n v="2012"/>
    <s v="WBID 3226D"/>
    <n v="70500"/>
    <s v="Not provided"/>
    <s v="Town"/>
    <n v="70500"/>
    <s v="N/A"/>
    <s v="Structural"/>
    <s v="Completed"/>
    <n v="2019"/>
    <s v="N/A"/>
    <s v="Loxahatchee 4e Plan"/>
    <s v="Not provided"/>
    <s v="Not provided"/>
    <s v="Not provided"/>
    <m/>
  </r>
  <r>
    <x v="5"/>
    <s v="N/A"/>
    <s v="TOJ-FIB-19"/>
    <s v="Water Plant Detention Pond Cleanout"/>
    <s v="Silt removal from wet detention pond located at the water plant."/>
    <x v="0"/>
    <x v="0"/>
    <n v="2017"/>
    <s v="WBID 3226C"/>
    <n v="10620"/>
    <s v="Not provided"/>
    <s v="Town"/>
    <n v="10620"/>
    <s v="N/A"/>
    <s v="Structural"/>
    <s v="Completed"/>
    <n v="2019"/>
    <s v="N/A"/>
    <s v="Loxahatchee 4e Plan"/>
    <s v="Not provided"/>
    <s v="Not provided"/>
    <s v="Not provided"/>
    <m/>
  </r>
  <r>
    <x v="5"/>
    <s v="N/A"/>
    <s v="TOJ-FIB-20"/>
    <s v="Pine Gardens North Water Quality Improvements"/>
    <s v="Construct exfiltration trenches within existing right-of-way."/>
    <x v="0"/>
    <x v="2"/>
    <n v="2022"/>
    <s v="WBID 3226C"/>
    <n v="719782"/>
    <s v="Not provided"/>
    <s v="Town"/>
    <n v="719782"/>
    <s v="N/A"/>
    <s v="Structural"/>
    <s v="Planned"/>
    <n v="2019"/>
    <s v="N/A"/>
    <s v="Loxahatchee 4e Plan"/>
    <s v="Not provided"/>
    <s v="Not provided"/>
    <s v="Not provided"/>
    <m/>
  </r>
  <r>
    <x v="5"/>
    <s v="Jupiter River Estates"/>
    <m/>
    <s v="Jupiter River Estates Canal Vegetation Trimming"/>
    <s v="Vegetative trimming along Jones Creek canal including removal of exotic vegetation to allow sunlight to penetrate into the water column and reduce bacterial growth. Project is contigent upon establishment of a benefitting property assessment for reoccuring canal maintenance for a minimum period of 10 years and receipt of grant funding"/>
    <x v="1"/>
    <x v="2"/>
    <n v="2022"/>
    <s v="WBID 3226C"/>
    <n v="500000"/>
    <m/>
    <m/>
    <m/>
    <m/>
    <s v="Non-structural"/>
    <m/>
    <n v="2020"/>
    <m/>
    <s v="Loxahatchee 4e Plan"/>
    <m/>
    <m/>
    <m/>
    <m/>
  </r>
  <r>
    <x v="2"/>
    <s v="FDEP"/>
    <m/>
    <s v="Dubois Basin Study 2019-2020"/>
    <s v="Partner project between FDEP and LRD to evaluate Fecal Indicator Bacteria (FIB), Genetic Markers and Chemical Indicators in the Dubois drainage basin."/>
    <x v="0"/>
    <x v="0"/>
    <n v="2021"/>
    <s v="WBID 3226 &amp; 3226W3"/>
    <m/>
    <m/>
    <m/>
    <m/>
    <s v="FDEP Lab: PROP – Jones, Lox SW Fork – WBID 3226C and Dubois_x000a_Customer:  WPCS_x000a_Project ID:  PROP"/>
    <m/>
    <m/>
    <n v="2021"/>
    <m/>
    <s v="Loxahatchee 4e Plan"/>
    <n v="26.937090179999998"/>
    <n v="-80.072341399999999"/>
    <m/>
    <s v="Genetic and Chemical markers negative; Unpublished lab reports"/>
  </r>
  <r>
    <x v="2"/>
    <s v="FDEP"/>
    <m/>
    <s v="Jones Creek Study 2019-2020"/>
    <s v="Partner project between FDEP and LRD to evaluate Fecal Indicator Bacteria (FIB), Genetic Markers, Chemical Indicators, and Turbidity in Jones Creek."/>
    <x v="0"/>
    <x v="0"/>
    <n v="2021"/>
    <s v="WBID 3226C"/>
    <m/>
    <m/>
    <m/>
    <m/>
    <s v="FDEP Lab: PROP – Jones, Lox SW Fork – WBID 3226C and Dubois_x000a_Customer:  WPCS_x000a_Project ID:  PROP"/>
    <m/>
    <m/>
    <n v="2021"/>
    <m/>
    <s v="Loxahatchee 4e Plan"/>
    <n v="26.929010999999999"/>
    <n v="-80.117231000000004"/>
    <m/>
    <s v="Final Report Completed 3/2021"/>
  </r>
  <r>
    <x v="2"/>
    <s v="FDEP, Town of Jupiter, Green Water Solutions, Dr. Peter Moeller, NOAA"/>
    <m/>
    <s v="Nano Bubble Ozone Treatment Project Jones Creek"/>
    <s v="FDEP Innovative Technologies grant funded project to evaluate the use of Nano Bubble Ozone treatment to improve water quality by  reducing perisistently high bacteria concentrations in the brackish, tidal influenced, Jones Creek."/>
    <x v="0"/>
    <x v="2"/>
    <n v="2021"/>
    <s v="WBID 3226C"/>
    <n v="375000"/>
    <m/>
    <s v="FDEP"/>
    <n v="350000"/>
    <s v="TBD"/>
    <s v="Non-structural"/>
    <m/>
    <n v="2021"/>
    <m/>
    <s v="Loxahatchee 4e Plan"/>
    <n v="26.929010999999999"/>
    <n v="-80.117231000000004"/>
    <s v="Est May 2021"/>
    <m/>
  </r>
  <r>
    <x v="1"/>
    <s v="N/A"/>
    <s v="FTE-FIB-10"/>
    <s v="Walk the Waterbody/Rights-Of-Way"/>
    <s v="Walk the rights-of-way to look for illicit discharges and sources of fecal bacteria such as wildlife, accumulated trash, and homeless populations."/>
    <x v="2"/>
    <x v="1"/>
    <n v="2021"/>
    <s v="FTP MP 116-125"/>
    <s v="Not provided"/>
    <s v="N/A"/>
    <s v="Florida Legislature"/>
    <s v="Not provided"/>
    <s v="N/A"/>
    <s v="Non-structural"/>
    <s v="Underway"/>
    <n v="2019"/>
    <s v="N/A"/>
    <s v="Loxahatchee 4e Plan"/>
    <s v="N/A"/>
    <s v="N/A"/>
    <s v="Not provided"/>
    <s v="Previously FTE-FIB-05, broken up into two projects"/>
  </r>
  <r>
    <x v="6"/>
    <m/>
    <m/>
    <m/>
    <m/>
    <x v="3"/>
    <x v="3"/>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m/>
    <s v="DEP FPS"/>
    <s v="N/A"/>
    <s v="FPS-01"/>
    <s v="Jonathan Dickinson State Park - Ditch Filling - FY 15/16"/>
    <s v="In the RAP area, backfilled 177 acres of ditches which were ultimately discharging to the Loxahatchee River. Filling of the ditches restores the natural floodplain and retains runoff in the wetlands."/>
    <x v="0"/>
    <s v="Completed"/>
    <n v="2016"/>
    <n v="151.35444572789666"/>
    <n v="7.2776900893537508"/>
    <s v="N/A"/>
    <n v="178"/>
    <n v="265000"/>
    <s v="N/A"/>
    <s v="Loxahatchee River Preservation Initiative (LRPI)/ Florida Fish and Wildlife Conservation Commission (FWC) Aquatic Habitat Restoration Enhancement Section (AHRES)"/>
    <n v="265000"/>
    <s v="N/A"/>
    <s v="Structural"/>
    <s v="Completed"/>
    <n v="2019"/>
    <s v="GIS files"/>
    <s v="Loxahatchee River 4e"/>
    <s v="N/A"/>
    <s v="N/A"/>
    <n v="2016"/>
    <m/>
  </r>
  <r>
    <m/>
    <s v="DEP FPS"/>
    <s v="N/A"/>
    <s v="FPS-02"/>
    <s v="Jonathan Dickinson State Park - Wilson Creek"/>
    <s v="Ditch work to restore approximately 90 acres of pristine depression marshes."/>
    <x v="0"/>
    <s v="Completed"/>
    <n v="2019"/>
    <n v="35.856966441344412"/>
    <n v="1.1028228529875619"/>
    <s v="N/A"/>
    <n v="69"/>
    <n v="150000"/>
    <s v="N/A"/>
    <s v="North American Wetlands Conservation Act Grants"/>
    <n v="150000"/>
    <s v="N/A"/>
    <s v="Structural"/>
    <s v="Underway"/>
    <n v="2019"/>
    <s v="GIS files"/>
    <s v="Loxahatchee River 4e"/>
    <s v="N/A"/>
    <s v="N/A"/>
    <s v="Not provided"/>
    <m/>
  </r>
  <r>
    <m/>
    <s v="DEP FPS"/>
    <s v="N/A"/>
    <s v="FPS-03"/>
    <s v="Jonathan Dickinson State Park - Education Activities"/>
    <s v="Information pamphlets and website."/>
    <x v="1"/>
    <s v="Completed"/>
    <s v="N/A"/>
    <s v="N/A"/>
    <s v="N/A"/>
    <s v="N/A"/>
    <s v="N/A"/>
    <s v="N/A"/>
    <s v="N/A"/>
    <s v="N/A"/>
    <s v="N/A"/>
    <s v="N/A"/>
    <s v="Non-structural"/>
    <s v="Completed"/>
    <n v="2019"/>
    <s v="N/A"/>
    <s v="Loxahatchee River 4e"/>
    <s v="N/A"/>
    <s v="N/A"/>
    <s v="Not provided"/>
    <m/>
  </r>
  <r>
    <m/>
    <s v="FDACS"/>
    <s v="Agricultural Producers"/>
    <s v="FDACS-01"/>
    <s v="Agricultural Best Management Practices (BMPs)"/>
    <s v="Enrollment in FDACS BMP manuals for owner implemented BMPs as of April 2019."/>
    <x v="2"/>
    <s v="Completed"/>
    <s v="N/A"/>
    <n v="1019.5180247056442"/>
    <n v="239.18106463233326"/>
    <s v="N/A"/>
    <n v="4980"/>
    <s v="Not provided"/>
    <s v="Not provided"/>
    <s v="Not provided"/>
    <s v="Not provided"/>
    <s v="N/A"/>
    <s v="Non-structural"/>
    <s v="Completed"/>
    <n v="2019"/>
    <s v="PLSM Output"/>
    <s v="Loxahatchee River 4e"/>
    <s v="N/A"/>
    <s v="N/A"/>
    <s v="N/A"/>
    <m/>
  </r>
  <r>
    <m/>
    <s v="FDACS"/>
    <s v="N/A"/>
    <s v="FDACS-02"/>
    <s v="Agricultural Land Use Change"/>
    <s v="Land use change from citrus to sugar cane resulting in lower fertilizer use."/>
    <x v="3"/>
    <s v="Completed"/>
    <s v="N/A"/>
    <n v="193.79277184917737"/>
    <n v="493.29069197972439"/>
    <s v="N/A"/>
    <n v="2788"/>
    <s v="Not provided"/>
    <s v="Not provided"/>
    <s v="Not provided"/>
    <s v="Not provided"/>
    <s v="N/A"/>
    <s v="Non-structural"/>
    <s v="Completed"/>
    <n v="2019"/>
    <s v="PLSM Output"/>
    <s v="Loxahatchee River 4e"/>
    <s v="N/A"/>
    <s v="N/A"/>
    <s v="N/A"/>
    <m/>
  </r>
  <r>
    <m/>
    <s v="FDOT District 4"/>
    <s v="N/A"/>
    <s v="FDOT4-01A"/>
    <s v="I-95 From South of Donald Ross Rd to South of Indiantown Rd"/>
    <s v="Construction and operation of a surface water management system for this roadway widening project."/>
    <x v="4"/>
    <s v="Completed"/>
    <n v="2012"/>
    <n v="350.90641417965077"/>
    <n v="24.36157405162691"/>
    <s v="Basins A-E"/>
    <n v="191.76"/>
    <s v="Not provided"/>
    <s v="Not provided"/>
    <s v="Florida Legislature"/>
    <s v="Not provided"/>
    <s v="N/A"/>
    <s v="Structural"/>
    <s v="Completed"/>
    <n v="2019"/>
    <s v="GIS files submitted in 2019"/>
    <s v="Loxahatchee River 4e"/>
    <s v="N/A"/>
    <s v="N/A"/>
    <d v="2008-08-21T00:00:00"/>
    <s v="Need GIS distinguishing part A from part B of the project"/>
  </r>
  <r>
    <m/>
    <s v="FDOT District 4"/>
    <s v="N/A"/>
    <s v="FDOT4-01B"/>
    <s v="I-95 From South of Donald Ross Rd to South of Indiantown Rd"/>
    <s v="Construction and operation of a surface water management system for this roadway widening project."/>
    <x v="5"/>
    <s v="Completed"/>
    <n v="2012"/>
    <n v="197.25547443977808"/>
    <n v="13.675872209485171"/>
    <s v="Basins F, G"/>
    <n v="79.400000000000006"/>
    <s v="Not provided"/>
    <s v="Not provided"/>
    <s v="Florida Legislature"/>
    <s v="Not provided"/>
    <s v="N/A"/>
    <s v="Structural"/>
    <s v="Completed"/>
    <n v="2019"/>
    <s v="GIS files submitted in 2019"/>
    <s v="Loxahatchee River 4e"/>
    <s v="N/A"/>
    <s v="N/A"/>
    <d v="2008-08-21T00:00:00"/>
    <s v="Need GIS distinguishing part A from part B of the project"/>
  </r>
  <r>
    <m/>
    <s v="FDOT District 4"/>
    <s v="N/A"/>
    <s v="FDOT4-01C"/>
    <s v="I-95 From South of Donald Ross Rd to South of Indiantown Rd"/>
    <s v="Construction and operation of a surface water management system for this roadway widening project."/>
    <x v="5"/>
    <s v="Completed"/>
    <n v="2012"/>
    <n v="9.9850246071122228"/>
    <n v="0.67502180454010929"/>
    <s v="Basin H"/>
    <n v="46.03"/>
    <s v="Not provided"/>
    <s v="Not provided"/>
    <s v="Florida Legislature"/>
    <s v="Not provided"/>
    <s v="N/A"/>
    <s v="Structural"/>
    <s v="Completed"/>
    <n v="2019"/>
    <s v="GIS files submitted in 2019"/>
    <s v="Loxahatchee River 4e"/>
    <s v="N/A"/>
    <s v="N/A"/>
    <d v="2008-08-21T00:00:00"/>
    <s v="GIS layer FDOT1A_H"/>
  </r>
  <r>
    <m/>
    <s v="FDOT District 4"/>
    <s v="N/A"/>
    <s v="FDOT4-02"/>
    <s v="US 1/SR 5 Bridges - Jupiter"/>
    <s v="Construction and operation of a surface water management system (French drains) for this bridge replacement project."/>
    <x v="6"/>
    <s v="Completed"/>
    <n v="2013"/>
    <n v="32.122058737689883"/>
    <n v="4.6897531277797135"/>
    <s v="Not provided"/>
    <n v="6.75"/>
    <s v="Not provided"/>
    <s v="Not provided"/>
    <s v="Florida Legislature"/>
    <s v="Not provided"/>
    <s v="N/A"/>
    <s v="Structural"/>
    <s v="Completed"/>
    <n v="2019"/>
    <s v="GIS files submitted in 2019"/>
    <s v="Loxahatchee River 4e"/>
    <s v="N/A"/>
    <s v="N/A"/>
    <d v="2010-06-14T00:00:00"/>
    <s v="N/A"/>
  </r>
  <r>
    <m/>
    <s v="FDOT District 4"/>
    <s v="Villages of Tequesta"/>
    <s v="FDOT4-03"/>
    <s v="Tequesta Drive Bridge Replacement Project"/>
    <s v="Construction and operation of a surface water management system for this bridge replacement project."/>
    <x v="4"/>
    <s v="Completed"/>
    <n v="2010"/>
    <n v="6.9785704048023103"/>
    <n v="1.0655166570190617"/>
    <s v="Not provided"/>
    <n v="3.17"/>
    <s v="Not provided"/>
    <s v="Not provided"/>
    <s v="Florida Legislature"/>
    <s v="Not provided"/>
    <s v="N/A"/>
    <s v="Structural"/>
    <s v="Completed"/>
    <n v="2019"/>
    <s v="GIS files submitted in 2019"/>
    <s v="Loxahatchee River 4e"/>
    <s v="N/A"/>
    <s v="N/A"/>
    <d v="2009-11-18T00:00:00"/>
    <s v="N/A"/>
  </r>
  <r>
    <m/>
    <s v="FDOT District 4"/>
    <s v="N/A"/>
    <s v="FDOT4-04"/>
    <s v="I-95 Weigh-in-Motion Station"/>
    <s v="Construction and operation of a surface water management system."/>
    <x v="7"/>
    <s v="Completed"/>
    <n v="2009"/>
    <n v="111.70704189840124"/>
    <n v="11.419732447623076"/>
    <s v="Not provided"/>
    <n v="66.540000000000006"/>
    <s v="Not provided"/>
    <s v="Not provided"/>
    <s v="Florida Legislature"/>
    <s v="Not provided"/>
    <s v="N/A"/>
    <s v="Structural"/>
    <s v="Completed"/>
    <n v="2019"/>
    <s v="GIS files submitted in 2019"/>
    <s v="Loxahatchee River 4e"/>
    <s v="N/A"/>
    <s v="N/A"/>
    <d v="2007-06-26T00:00:00"/>
    <s v="N/A"/>
  </r>
  <r>
    <m/>
    <s v="FDOT District 4"/>
    <s v="N/A"/>
    <s v="FDOT4-05"/>
    <s v="Street Sweeping"/>
    <s v="Estimated 1,648,053 kg/yr collected"/>
    <x v="8"/>
    <s v="Completed"/>
    <s v="N/A"/>
    <n v="2046"/>
    <n v="1312"/>
    <s v="Not provided"/>
    <s v="N/A"/>
    <s v="Not provided"/>
    <s v="Not provided"/>
    <s v="Florida Legislature"/>
    <s v="Not provided"/>
    <s v="N/A"/>
    <s v="Non-structural"/>
    <s v="Completed"/>
    <n v="2019"/>
    <s v="FSA Sheet in Credit Workbook"/>
    <s v="Loxahatchee River 4e"/>
    <s v="N/A"/>
    <s v="N/A"/>
    <s v="Not provided"/>
    <s v="N/A"/>
  </r>
  <r>
    <m/>
    <s v="FDOT District 4"/>
    <s v="N/A"/>
    <s v="FDOT4-06"/>
    <s v="Catch Basin Cleanout"/>
    <s v="Weight of material collected not provided."/>
    <x v="9"/>
    <s v="Completed"/>
    <s v="N/A"/>
    <s v="TBD"/>
    <s v="TBD"/>
    <s v="Not provided"/>
    <s v="N/A"/>
    <s v="Not provided"/>
    <s v="Not provided"/>
    <s v="Florida Legislature"/>
    <s v="Not provided"/>
    <s v="N/A"/>
    <s v="Non-structural"/>
    <s v="Underway"/>
    <n v="2019"/>
    <s v="N/A"/>
    <s v="Loxahatchee River 4e"/>
    <s v="N/A"/>
    <s v="N/A"/>
    <s v="Not provided"/>
    <s v="Need weight of material"/>
  </r>
  <r>
    <m/>
    <s v="FDOT District 4"/>
    <s v="N/A"/>
    <s v="FDOT4-07"/>
    <s v="Public Education"/>
    <s v="Provided education outreach with joint NPDES group. Actions included public service announcements, FYN brochure, public information, and outreach."/>
    <x v="1"/>
    <s v="Completed"/>
    <s v="N/A"/>
    <s v="TBD"/>
    <s v="TBD"/>
    <s v="N/A"/>
    <s v="N/A"/>
    <s v="Not provided"/>
    <s v="Not provided"/>
    <s v="Florida Legislature"/>
    <s v="Not provided"/>
    <s v="N/A"/>
    <s v="Non-structural"/>
    <s v="Completed"/>
    <n v="2019"/>
    <s v="N/A"/>
    <s v="Loxahatchee River 4e"/>
    <s v="N/A"/>
    <s v="N/A"/>
    <s v="Not provided"/>
    <m/>
  </r>
  <r>
    <m/>
    <s v="Florida Turnpike Enterprise"/>
    <s v="AM Contractor"/>
    <s v="FTE-01"/>
    <s v="Street Sweeping"/>
    <s v="Routine maintenance roadway street sweeping (12 months) 17 cycles, 46.5 curb or lane miles, approximately 146,567.0 lbs. dry weight."/>
    <x v="8"/>
    <s v="Completed"/>
    <s v="N/A"/>
    <n v="83"/>
    <n v="53"/>
    <s v="N/A"/>
    <s v="N/A"/>
    <s v="Not provided"/>
    <s v="Not provided"/>
    <s v="Florida Legislature"/>
    <s v="Not provided"/>
    <s v="N/A"/>
    <s v="Non-structural"/>
    <s v="Completed"/>
    <n v="2019"/>
    <s v="FSA Tool"/>
    <s v="Loxahatchee River 4e"/>
    <s v="N/A"/>
    <s v="N/A"/>
    <s v="N/A"/>
    <m/>
  </r>
  <r>
    <m/>
    <s v="Florida Turnpike Enterprise"/>
    <s v="AM Contractor"/>
    <s v="FTE-02"/>
    <s v="Catch Basin Cleanout"/>
    <s v="53 catch basins cleaned (12 month period). Contractor has been requested to collect information on weight of materials for calculations."/>
    <x v="10"/>
    <s v="Completed"/>
    <s v="N/A"/>
    <s v="TBD"/>
    <s v="TBD"/>
    <s v="N/A"/>
    <s v="N/A"/>
    <s v="Not provided"/>
    <s v="Not provided"/>
    <s v="Florida Legislature"/>
    <s v="Not provided"/>
    <s v="N/A"/>
    <s v="Non-structural"/>
    <s v="Completed"/>
    <n v="2019"/>
    <s v="Not provided"/>
    <s v="Loxahatchee River 4e"/>
    <s v="N/A"/>
    <s v="N/A"/>
    <s v="N/A"/>
    <m/>
  </r>
  <r>
    <m/>
    <s v="Loxahatchee River District"/>
    <s v="SFWMD"/>
    <s v="LRD-01"/>
    <s v="Loxahatchee River Oyster Reef Enhancement"/>
    <s v="Installed substrate for oyster attachment to promote oyster reef development."/>
    <x v="11"/>
    <s v="Completed"/>
    <n v="2010"/>
    <s v="N/A"/>
    <s v="N/A"/>
    <s v="N/A"/>
    <s v="N/A"/>
    <n v="75000"/>
    <s v="N/A"/>
    <s v="LRD/ LRPI"/>
    <s v="LRD - $37,500/ LRPI - $37,500"/>
    <s v="N/A"/>
    <s v="Structural"/>
    <s v="Completed"/>
    <n v="2019"/>
    <s v="Not provided"/>
    <s v="Loxahatchee River 4e"/>
    <s v="Not provided"/>
    <s v="Not provided"/>
    <n v="2008"/>
    <s v="Project type is ineligible for credit."/>
  </r>
  <r>
    <m/>
    <s v="Loxahatchee River District"/>
    <s v="SFWMD"/>
    <s v="LRD-02"/>
    <s v="Loxahatchee River Neighborhood Sewering Phase 1"/>
    <s v="Convert 55 septic systems to sewer."/>
    <x v="12"/>
    <s v="Completed"/>
    <n v="2008"/>
    <n v="359"/>
    <s v="N/A"/>
    <s v="N/A"/>
    <s v="N/A"/>
    <n v="196053"/>
    <s v="Not provided"/>
    <s v="LRD/ LRPI"/>
    <s v="LRD - $200,000/ LRPI - $200,000"/>
    <s v="N/A"/>
    <s v="Structural"/>
    <s v="Completed"/>
    <n v="2019"/>
    <s v="ArcNLET Results Log Rev_4-10-2019"/>
    <s v="Loxahatchee River 4e"/>
    <s v="Not provided"/>
    <s v="Not provided"/>
    <n v="2008"/>
    <s v="N/A"/>
  </r>
  <r>
    <m/>
    <s v="Loxahatchee River District"/>
    <s v="SFWMD"/>
    <s v="LRD-03"/>
    <s v="Loxahatchee River Neighborhood Sewering Phase 2"/>
    <s v="Convert 197 septic systems to sewer."/>
    <x v="12"/>
    <s v="Completed"/>
    <n v="2009"/>
    <n v="391"/>
    <s v="N/A"/>
    <s v="N/A"/>
    <s v="N/A"/>
    <n v="1890579"/>
    <s v="Not provided"/>
    <s v="LRD/ LRPI"/>
    <s v="LRD - $223,500/ LRPI - $223,500"/>
    <s v="N/A"/>
    <s v="Structural"/>
    <s v="Completed"/>
    <n v="2019"/>
    <s v="ArcNLET Results Log Rev_4-10-2020"/>
    <s v="Loxahatchee River 4e"/>
    <s v="Not provided"/>
    <s v="Not provided"/>
    <n v="2009"/>
    <s v="N/A"/>
  </r>
  <r>
    <m/>
    <s v="Loxahatchee River District"/>
    <s v="Not provided"/>
    <s v="LRD-04"/>
    <s v="Loxahatchee River Neighborhood Sewering Phase 3"/>
    <s v="Convert 188 septic systems to sewer."/>
    <x v="12"/>
    <s v="Completed"/>
    <n v="2010"/>
    <n v="329"/>
    <s v="N/A"/>
    <s v="N/A"/>
    <s v="N/A"/>
    <n v="952623"/>
    <s v="Not provided"/>
    <s v="Not provided"/>
    <s v="Not provided"/>
    <s v="N/A"/>
    <s v="Structural"/>
    <s v="Completed"/>
    <n v="2019"/>
    <s v="ArcNLET Results Log Rev_4-10-2021"/>
    <s v="Loxahatchee River 4e"/>
    <s v="Not provided"/>
    <s v="Not provided"/>
    <n v="2010"/>
    <s v="N/A"/>
  </r>
  <r>
    <m/>
    <s v="Loxahatchee River District"/>
    <s v="Not provided"/>
    <s v="LRD-05"/>
    <s v="Loxahatchee River Neighborhood Sewering Phase 4"/>
    <s v="Convert 251 septic systems to sewer."/>
    <x v="12"/>
    <s v="Completed"/>
    <n v="2011"/>
    <n v="2646"/>
    <s v="N/A"/>
    <s v="N/A"/>
    <s v="N/A"/>
    <n v="1397227"/>
    <s v="Not provided"/>
    <s v="Not provided"/>
    <s v="Not provided"/>
    <s v="N/A"/>
    <s v="Structural"/>
    <s v="Completed"/>
    <n v="2019"/>
    <s v="ArcNLET Results Log Rev_4-10-2022"/>
    <s v="Loxahatchee River 4e"/>
    <s v="Not provided"/>
    <s v="Not provided"/>
    <n v="2011"/>
    <s v="N/A"/>
  </r>
  <r>
    <m/>
    <s v="Loxahatchee River District"/>
    <s v="DEP"/>
    <s v="LRD-06"/>
    <s v="Loxahatchee River Neighborhood Sewering Phase 5"/>
    <s v="Convert 57 septic systems to sewer."/>
    <x v="12"/>
    <s v="Completed"/>
    <n v="2012"/>
    <n v="242"/>
    <s v="N/A"/>
    <s v="N/A"/>
    <s v="N/A"/>
    <n v="320830"/>
    <s v="Not provided"/>
    <s v="LRD/ LRPI"/>
    <s v="LRD - $498,000/ LRPI - $498,000"/>
    <s v="N/A"/>
    <s v="Structural"/>
    <s v="Completed"/>
    <n v="2019"/>
    <s v="ArcNLET Results Log Rev_4-10-2023"/>
    <s v="Loxahatchee River 4e"/>
    <s v="Not provided"/>
    <s v="Not provided"/>
    <n v="2012"/>
    <s v="N/A"/>
  </r>
  <r>
    <m/>
    <s v="Loxahatchee River District"/>
    <s v="DEP"/>
    <s v="LRD-07"/>
    <s v="Loxahatchee River Neighborhood Sewering Phase 6"/>
    <s v="Convert 155 septic systems to sewer."/>
    <x v="12"/>
    <s v="Completed"/>
    <n v="2013"/>
    <n v="189"/>
    <s v="N/A"/>
    <s v="N/A"/>
    <s v="N/A"/>
    <n v="1477526"/>
    <s v="Not provided"/>
    <s v="LRD/ LRPI"/>
    <s v="LRD - $896,000/ LRPI - $100,000"/>
    <s v="N/A"/>
    <s v="Structural"/>
    <s v="Completed"/>
    <n v="2019"/>
    <s v="ArcNLET Results Log Rev_4-10-2024"/>
    <s v="Loxahatchee River 4e"/>
    <s v="Not provided"/>
    <s v="Not provided"/>
    <n v="2013"/>
    <s v="N/A"/>
  </r>
  <r>
    <m/>
    <s v="Loxahatchee River District"/>
    <s v="DEP"/>
    <s v="LRD-08"/>
    <s v="Loxahatchee River Neighborhood Sewering Phase 7"/>
    <s v="Convert 112 septic systems to sewer."/>
    <x v="12"/>
    <s v="Completed"/>
    <n v="2014"/>
    <n v="740"/>
    <s v="N/A"/>
    <s v="N/A"/>
    <s v="N/A"/>
    <n v="2143261"/>
    <s v="Not provided"/>
    <s v="LRD/ LRPI"/>
    <s v="LRD - $2,343,000/ LRPI - $200,000"/>
    <s v="N/A"/>
    <s v="Structural"/>
    <s v="Completed"/>
    <n v="2019"/>
    <s v="ArcNLET Results Log Rev_4-10-2025"/>
    <s v="Loxahatchee River 4e"/>
    <s v="Not provided"/>
    <s v="Not provided"/>
    <n v="2014"/>
    <s v="N/A"/>
  </r>
  <r>
    <m/>
    <s v="Loxahatchee River District"/>
    <s v="Not provided"/>
    <s v="LRD-09"/>
    <s v="Loxahatchee River Neighborhood Sewering Phase 8"/>
    <s v="Convert 105 septic systems to sewer."/>
    <x v="12"/>
    <s v="Completed"/>
    <n v="2015"/>
    <n v="37"/>
    <s v="N/A"/>
    <s v="N/A"/>
    <s v="N/A"/>
    <n v="550981"/>
    <s v="Not provided"/>
    <s v="Not provided"/>
    <s v="Not provided"/>
    <s v="N/A"/>
    <s v="Structural"/>
    <s v="Completed"/>
    <n v="2019"/>
    <s v="ArcNLET Results Log Rev_4-10-2026"/>
    <s v="Loxahatchee River 4e"/>
    <s v="Not provided"/>
    <s v="Not provided"/>
    <n v="2015"/>
    <s v="N/A"/>
  </r>
  <r>
    <m/>
    <s v="Loxahatchee River District"/>
    <s v="Not provided"/>
    <s v="LRD-10"/>
    <s v="Loxahatchee River Neighborhood Sewering Phase 9"/>
    <s v="Convert 120 septic systems to sewer."/>
    <x v="12"/>
    <s v="Completed"/>
    <n v="2016"/>
    <n v="234"/>
    <s v="N/A"/>
    <s v="N/A"/>
    <s v="N/A"/>
    <n v="1800728"/>
    <s v="Not provided"/>
    <s v="Not provided"/>
    <s v="Not provided"/>
    <s v="N/A"/>
    <s v="Structural"/>
    <s v="Completed"/>
    <n v="2019"/>
    <s v="ArcNLET Results Log Rev_4-10-2027"/>
    <s v="Loxahatchee River 4e"/>
    <s v="Not provided"/>
    <s v="Not provided"/>
    <n v="2016"/>
    <s v="N/A"/>
  </r>
  <r>
    <m/>
    <s v="Loxahatchee River District"/>
    <s v="Not provided"/>
    <s v="LRD-11"/>
    <s v="Loxahatchee River Neighborhood Sewering Phase 10"/>
    <s v="Convert 104 septic systems to sewer."/>
    <x v="12"/>
    <s v="Completed"/>
    <n v="2017"/>
    <n v="32"/>
    <s v="N/A"/>
    <s v="N/A"/>
    <s v="N/A"/>
    <n v="1087211"/>
    <s v="Not provided"/>
    <s v="Not provided"/>
    <s v="Not provided"/>
    <s v="N/A"/>
    <s v="Structural"/>
    <s v="Completed"/>
    <n v="2019"/>
    <s v="ArcNLET Results Log Rev_4-10-2028"/>
    <s v="Loxahatchee River 4e"/>
    <s v="Not provided"/>
    <s v="Not provided"/>
    <n v="2017"/>
    <s v="N/A"/>
  </r>
  <r>
    <m/>
    <s v="Loxahatchee River District"/>
    <s v="Not provided"/>
    <s v="LRD-12"/>
    <s v="Loxahatchee River Neighborhood Sewering Phase 11"/>
    <s v="Convert 74 septic systems to sewer."/>
    <x v="12"/>
    <s v="Completed"/>
    <n v="2018"/>
    <n v="92"/>
    <s v="N/A"/>
    <s v="N/A"/>
    <s v="N/A"/>
    <n v="977726"/>
    <s v="Not provided"/>
    <s v="Not provided"/>
    <s v="Not provided"/>
    <s v="N/A"/>
    <s v="Structural"/>
    <s v="Underway"/>
    <n v="2019"/>
    <s v="ArcNLET Results Log Rev_4-10-2029"/>
    <s v="Loxahatchee River 4e"/>
    <s v="Not provided"/>
    <s v="Not provided"/>
    <n v="2017"/>
    <s v="N/A"/>
  </r>
  <r>
    <m/>
    <s v="Loxahatchee River District"/>
    <s v="Not provided"/>
    <s v="LRD-13"/>
    <s v="Loxahatchee River Neighborhood Sewering Phase 12"/>
    <s v="Convert 232 septic systems to sewer - Whispering Trails (182), Island Country Estates (38), 188890 Country Club Dr (1), Gardiner Ln (2), Island Country Estates Ph 2 (9)"/>
    <x v="12"/>
    <s v="Completed"/>
    <n v="2019"/>
    <n v="1453"/>
    <s v="N/A"/>
    <s v="N/A"/>
    <s v="N/A"/>
    <s v="TBD"/>
    <s v="Not provided"/>
    <s v="Not provided"/>
    <s v="Not provided"/>
    <s v="N/A"/>
    <s v="Structural"/>
    <s v="Planned"/>
    <n v="2019"/>
    <s v="ArcNLET Results Log Rev_4-10-2030"/>
    <s v="Loxahatchee River 4e"/>
    <s v="Not provided"/>
    <s v="Not provided"/>
    <n v="2019"/>
    <s v="N/A"/>
  </r>
  <r>
    <m/>
    <s v="Loxahatchee River District"/>
    <s v="Not provided"/>
    <s v="LRD-14"/>
    <s v="Loxahatchee River Neighborhood Sewering Phase 13"/>
    <s v="Convert 56 septic systems to sewer - Imperial Woods (47), 815 US 1 (1), Olympus Dr (2), Thelma (3), US1 Residential (3)"/>
    <x v="12"/>
    <s v="Underway"/>
    <n v="2021"/>
    <n v="15"/>
    <s v="N/A"/>
    <s v="N/A"/>
    <s v="N/A"/>
    <s v="TBD"/>
    <s v="Not provided"/>
    <s v="Not provided"/>
    <s v="Not provided"/>
    <s v="N/A"/>
    <s v="Structural"/>
    <s v="Planned"/>
    <n v="2019"/>
    <s v="ArcNLET Results Log Rev_4-10-2031"/>
    <s v="Loxahatchee River 4e"/>
    <s v="Not provided"/>
    <s v="Not provided"/>
    <n v="2020"/>
    <s v="N/A"/>
  </r>
  <r>
    <m/>
    <s v="Loxahatchee River District"/>
    <s v="Not provided"/>
    <s v="LRD-15"/>
    <s v="Loxahatchee River Neighborhood Sewering Remnant Parcels"/>
    <s v="Convert 117 septic systems to sewer."/>
    <x v="12"/>
    <s v="Completed"/>
    <n v="2019"/>
    <n v="371"/>
    <s v="N/A"/>
    <s v="N/A"/>
    <s v="N/A"/>
    <s v="Not provided"/>
    <s v="Not provided"/>
    <s v="Not provided"/>
    <s v="Not provided"/>
    <s v="N/A"/>
    <s v="Structural"/>
    <s v="Completed"/>
    <n v="2019"/>
    <s v="ArcNLET Results Log Rev_7-24-2019"/>
    <s v="Loxahatchee River 4e"/>
    <s v="Not provided"/>
    <s v="Not provided"/>
    <n v="2019"/>
    <s v="N/A"/>
  </r>
  <r>
    <m/>
    <s v="Martin County"/>
    <s v="SFWMD"/>
    <s v="MC-01"/>
    <s v="Cypress Creek Restoration - Culpepper Ranch Wetland Restoration"/>
    <s v="Ditch plugs and fill berm breaches."/>
    <x v="13"/>
    <s v="Completed"/>
    <n v="2011"/>
    <n v="1233.54"/>
    <n v="207.042412931266"/>
    <s v="N/A"/>
    <n v="1229.8699999999999"/>
    <n v="198811"/>
    <s v="N/A"/>
    <s v="County/ LRPI"/>
    <s v="County - $99,406/ LRPI - $99,405"/>
    <s v="N/A"/>
    <s v="Structural"/>
    <s v="Completed"/>
    <n v="2019"/>
    <s v="PLSM tool and GIS output"/>
    <s v="Loxahatchee River 4e"/>
    <s v="N/A"/>
    <s v="N/A"/>
    <n v="2010"/>
    <s v="Martin County provided information that 15.38&quot; of retention were provided."/>
  </r>
  <r>
    <m/>
    <s v="Martin County"/>
    <s v="NRCS"/>
    <s v="MC-02"/>
    <s v="Pal Mar East"/>
    <s v="Plug ditches throughout property that drain wetland areas."/>
    <x v="13"/>
    <s v="Completed"/>
    <n v="2009"/>
    <n v="2127.8404532454151"/>
    <n v="201.76290548015888"/>
    <s v="N/A"/>
    <n v="2943.19"/>
    <n v="74497"/>
    <s v="N/A"/>
    <s v="County/ NRCS"/>
    <s v="Not provided"/>
    <s v="N/A"/>
    <s v="Structural"/>
    <s v="Completed"/>
    <n v="2019"/>
    <s v="PLSM tool and GIS output"/>
    <s v="Loxahatchee River 4e"/>
    <s v="N/A"/>
    <s v="N/A"/>
    <n v="2009"/>
    <s v="N/A"/>
  </r>
  <r>
    <m/>
    <s v="Martin County"/>
    <s v="N/A"/>
    <s v="MC-03"/>
    <s v="Education Program"/>
    <s v="FYN; landscaping, irrigation, fertilizer, and pet waste ordinances; PSAs, pamphlets, website, illicit discharge program."/>
    <x v="1"/>
    <s v="Completed"/>
    <s v="N/A"/>
    <n v="2786"/>
    <n v="372"/>
    <s v="N/A"/>
    <s v="N/A"/>
    <s v="Not provided"/>
    <s v="Not provided"/>
    <s v="County"/>
    <n v="60000"/>
    <s v="N/A"/>
    <s v="Non-structural"/>
    <s v="Completed"/>
    <n v="2019"/>
    <s v="PLSM tool and Education Credit Workbook"/>
    <s v="Loxahatchee River 4e"/>
    <s v="N/A"/>
    <s v="N/A"/>
    <s v="N/A"/>
    <s v="N/A"/>
  </r>
  <r>
    <m/>
    <s v="Martin County"/>
    <s v="N/A"/>
    <s v="MC-04"/>
    <s v="Cypress Creek Weir Project"/>
    <s v="Weir replacement."/>
    <x v="14"/>
    <s v="Completed"/>
    <n v="2019"/>
    <n v="1132.4848700507346"/>
    <n v="422.51790343671786"/>
    <s v="N/A"/>
    <n v="2004.8043455585596"/>
    <n v="975000"/>
    <s v="Not provided"/>
    <s v="County/ LRPI/ SFWMD"/>
    <s v="County - $725,000/ LRPI - $100,000/ SFWMD - $150,000"/>
    <s v="N/A"/>
    <s v="Structural"/>
    <s v="Planned"/>
    <n v="2019"/>
    <s v="Not provided"/>
    <s v="Loxahatchee River 4e"/>
    <s v="Not provided"/>
    <s v="Not provided"/>
    <n v="2019"/>
    <m/>
  </r>
  <r>
    <m/>
    <s v="Palm Beach County"/>
    <s v="SFWMD"/>
    <s v="PBC-01"/>
    <s v="Cypress Creek Phases I-II; Cypress Creek Habitat Restoration"/>
    <s v="Exotic vegetation control, habitat restoration, and hydrologic restoration through increased retention."/>
    <x v="13"/>
    <s v="Completed"/>
    <n v="2015"/>
    <n v="1043.74"/>
    <n v="36.909999999999997"/>
    <s v="N/A"/>
    <n v="2034.32"/>
    <n v="950000"/>
    <s v="Not provided"/>
    <s v="County/ LRPI"/>
    <s v="County - $475,000/ LRPI - $475,000"/>
    <s v="N/A"/>
    <s v="Structural"/>
    <s v="Completed"/>
    <n v="2019"/>
    <s v="GIS (pbcerm_cypresscreek) and PLSM Output"/>
    <s v="Loxahatchee River 4e"/>
    <s v="N/A"/>
    <s v="N/A"/>
    <n v="2005"/>
    <m/>
  </r>
  <r>
    <m/>
    <s v="Palm Beach County"/>
    <s v="N/A"/>
    <s v="PBC-02"/>
    <s v="Palm Beach County Street Sweeping"/>
    <s v="Street sweeping program."/>
    <x v="8"/>
    <s v="Completed"/>
    <s v="N/A"/>
    <n v="640"/>
    <n v="410"/>
    <s v="N/A"/>
    <s v="N/A"/>
    <s v="Not provided"/>
    <s v="Not provided"/>
    <s v="Not provided"/>
    <s v="Not provided"/>
    <s v="N/A"/>
    <s v="Non-structural"/>
    <s v="Completed"/>
    <n v="2019"/>
    <s v="FSA Tool"/>
    <s v="Loxahatchee River 4e"/>
    <s v="N/A"/>
    <s v="N/A"/>
    <s v="Not provided"/>
    <m/>
  </r>
  <r>
    <m/>
    <s v="Palm Beach County"/>
    <s v="N/A"/>
    <s v="PBC-03"/>
    <s v="Palm Beach County Public Education"/>
    <s v="Public education program that includes FY&amp;N Program; landscaping, irrigation, and fertilizer ordinances; PSAs; pamphlets; website; and inspection program."/>
    <x v="1"/>
    <s v="Completed"/>
    <s v="N/A"/>
    <n v="3066"/>
    <n v="284"/>
    <s v="N/A"/>
    <s v="N/A"/>
    <s v="Not provided"/>
    <s v="Not provided"/>
    <s v="Not provided"/>
    <s v="Not provided"/>
    <s v="N/A"/>
    <s v="Non-structural"/>
    <s v="Completed"/>
    <n v="2019"/>
    <s v="PLSM Output"/>
    <s v="Loxahatchee River 4e"/>
    <s v="N/A"/>
    <s v="N/A"/>
    <n v="2009"/>
    <m/>
  </r>
  <r>
    <m/>
    <s v="SIRWCD"/>
    <s v="LRPI"/>
    <s v="SIRWCD-01"/>
    <s v="Lateral Canal Improvements"/>
    <s v="Installation of 5 operable gates to increase detention, increase the groundwater elevation, and assist in pre-storm draw down when needed."/>
    <x v="7"/>
    <s v="Completed"/>
    <n v="2008"/>
    <n v="6218.0122017011199"/>
    <n v="456.33511989394128"/>
    <s v="N/A"/>
    <n v="8778"/>
    <n v="1488675"/>
    <n v="2000"/>
    <s v="SFWMD/ SIRWCD"/>
    <s v="Not provided"/>
    <s v="N/A"/>
    <s v="Structural"/>
    <s v="Completed"/>
    <n v="2019"/>
    <s v="GIS file"/>
    <s v="Loxahatchee River 4e"/>
    <s v="N/A"/>
    <s v="N/A"/>
    <n v="2005"/>
    <m/>
  </r>
  <r>
    <m/>
    <s v="Town of Jupiter"/>
    <s v="Not provided"/>
    <s v="TOJ-01"/>
    <s v="Surface Water Recharge System Improvements II"/>
    <s v="Complete system to capture and retain up to 10 MGD of excess stormwater runoff from the C-18 basin in lieu of discharging to tide."/>
    <x v="15"/>
    <s v="Planned"/>
    <n v="2021"/>
    <s v="TBD"/>
    <s v="TBD"/>
    <s v="Not provided"/>
    <s v="Not provided"/>
    <n v="1937926"/>
    <s v="Not provided"/>
    <s v="Town"/>
    <n v="1937926"/>
    <s v="Not provided"/>
    <s v="Structural"/>
    <s v="Planned"/>
    <n v="2019"/>
    <s v="N/A"/>
    <s v="Loxahatchee River 4e"/>
    <s v="Not provided"/>
    <s v="Not provided"/>
    <n v="2008"/>
    <s v="Originally TOJ-10. TOJ is working with DEP to appropriately account for project."/>
  </r>
  <r>
    <m/>
    <s v="Town of Jupiter"/>
    <s v="SFWMD"/>
    <s v="TOJ-02"/>
    <s v="Pine Gardens South Water Quality Improvements"/>
    <s v="Installation of exfiltration trenches to provide an average of 0.41 inches of treatment in the project area."/>
    <x v="16"/>
    <s v="Completed"/>
    <n v="2015"/>
    <n v="17.646548213097265"/>
    <n v="2.0800697258259451"/>
    <s v="Not provided"/>
    <n v="12"/>
    <n v="328552"/>
    <s v="Not provided"/>
    <s v="Town/ LRPI"/>
    <s v="Town - $200,000/ LRPI - $128,552"/>
    <s v="Not provided"/>
    <s v="Structural"/>
    <s v="Completed"/>
    <n v="2019"/>
    <s v="Pine Gardens South Engineering Report"/>
    <s v="Loxahatchee River 4e"/>
    <s v="Not provided"/>
    <s v="Not provided"/>
    <n v="2015"/>
    <s v="Originally TOJ-15. Engineering report with retention submitted. Still need GIS file to clip to land use."/>
  </r>
  <r>
    <m/>
    <s v="Town of Jupiter"/>
    <s v="Not provided"/>
    <s v="TOJ-03"/>
    <s v="Public Education"/>
    <s v="Includes fertilizer, landscape, pet waste, and irrigation ordinances; FYN; PSAs, pamphlets, website, and inspection program (6 % credit). Additional efforts including festivals, training, information distribution, and joint NPDES group activities."/>
    <x v="1"/>
    <s v="Completed"/>
    <s v="N/A"/>
    <n v="2742.2214019496478"/>
    <n v="281.66310900185641"/>
    <s v="N/A"/>
    <s v="N/A"/>
    <s v="Not provided"/>
    <s v="Not provided"/>
    <s v="Town"/>
    <s v="Not provided"/>
    <s v="Not provided"/>
    <s v="Non-structural"/>
    <s v="Underway"/>
    <n v="2019"/>
    <s v="N/A"/>
    <s v="Loxahatchee River 4e"/>
    <s v="Not provided"/>
    <s v="Not provided"/>
    <n v="2008"/>
    <s v="TOJ-18"/>
  </r>
  <r>
    <m/>
    <s v="Town of Jupiter"/>
    <s v="Not provided"/>
    <s v="TOJ-04"/>
    <s v="Maintenance Dredging"/>
    <s v="Dredging in Rio Vista Waterway."/>
    <x v="17"/>
    <s v="Completed"/>
    <n v="2012"/>
    <n v="74.099999999999994"/>
    <n v="18.600000000000001"/>
    <s v="Not provided"/>
    <s v="Not provided"/>
    <n v="70500"/>
    <s v="Not provided"/>
    <s v="Town"/>
    <n v="70500"/>
    <s v="Not provided"/>
    <s v="Structural"/>
    <s v="Completed"/>
    <n v="2019"/>
    <s v="Calculations workbook provided 2018"/>
    <s v="Loxahatchee River 4e"/>
    <s v="Not provided"/>
    <s v="Not provided"/>
    <n v="2012"/>
    <s v="TOJ-19"/>
  </r>
  <r>
    <m/>
    <s v="Town of Jupiter"/>
    <s v="Not provided"/>
    <s v="TOJ-05"/>
    <s v="Street Sweeping"/>
    <s v="Periodic street sweeping to enhance water quality."/>
    <x v="8"/>
    <s v="Completed"/>
    <s v="N/A"/>
    <n v="142"/>
    <n v="91"/>
    <s v="N/A"/>
    <s v="N/A"/>
    <s v="Not provided"/>
    <n v="49586"/>
    <s v="Town"/>
    <n v="49586"/>
    <s v="Not provided"/>
    <s v="Non-structural"/>
    <s v="Completed"/>
    <n v="2019"/>
    <s v="MS4 Workbook"/>
    <s v="Loxahatchee River 4e"/>
    <s v="Not provided"/>
    <s v="Not provided"/>
    <n v="2008"/>
    <s v="TOJ-21"/>
  </r>
  <r>
    <m/>
    <s v="Town of Jupiter"/>
    <s v="Not provided"/>
    <s v="TOJ-06"/>
    <s v="Cinquez Park Drainage Improvements I"/>
    <s v="Construction of drainage system, swales and roadways (existing roads were shell rock)."/>
    <x v="18"/>
    <s v="Completed"/>
    <n v="2011"/>
    <n v="36.197316572419489"/>
    <n v="2.5816196155606703"/>
    <s v="Not provided"/>
    <n v="20"/>
    <n v="569518"/>
    <s v="Not provided"/>
    <s v="Town"/>
    <n v="569518"/>
    <s v="Not provided"/>
    <s v="Structural"/>
    <s v="Completed"/>
    <n v="2019"/>
    <s v="Cinquez Park Area Calcs and Permit submitted in 2018"/>
    <s v="Loxahatchee River 4e"/>
    <s v="Not provided"/>
    <s v="Not provided"/>
    <n v="2009"/>
    <s v="Originally TOJ-28 - Need GIS"/>
  </r>
  <r>
    <m/>
    <s v="Town of Jupiter"/>
    <s v="Not provided"/>
    <s v="TOJ-07"/>
    <s v="Cinquez Park Drainage Improvements II"/>
    <s v="Construction of new park stormwater management system to retain runoff."/>
    <x v="19"/>
    <s v="Completed"/>
    <n v="2018"/>
    <n v="14.22302387278736"/>
    <n v="0.65148218068358033"/>
    <s v="Not provided"/>
    <n v="13"/>
    <n v="329400"/>
    <s v="Not provided"/>
    <s v="Town"/>
    <n v="329400"/>
    <s v="Not provided"/>
    <s v="Structural"/>
    <s v="Underway"/>
    <n v="2019"/>
    <s v="Cinquez Park Drainage Improvement Area provided in 2018"/>
    <s v="Loxahatchee River 4e"/>
    <s v="Not provided"/>
    <s v="Not provided"/>
    <n v="2016"/>
    <s v="Originally TOJ-29 - Need GIS and is it on or off-line."/>
  </r>
  <r>
    <m/>
    <s v="Town of Jupiter"/>
    <s v="Not provided"/>
    <s v="TOJ-08"/>
    <s v="Water Plant Detention Pond Cleanout"/>
    <s v="Silt removal from wet detention pond located at the water plant."/>
    <x v="17"/>
    <s v="Completed"/>
    <n v="2017"/>
    <n v="165"/>
    <n v="67"/>
    <s v="Not provided"/>
    <s v="Not provided"/>
    <n v="10620"/>
    <s v="Not provided"/>
    <s v="Town"/>
    <n v="10620"/>
    <s v="Not provided"/>
    <s v="Structural"/>
    <s v="Completed"/>
    <n v="2019"/>
    <s v="Dredge calculations workbook submitted in 2018"/>
    <s v="Loxahatchee River 4e"/>
    <s v="Not provided"/>
    <s v="Not provided"/>
    <n v="2017"/>
    <s v="TOJ-30"/>
  </r>
  <r>
    <m/>
    <s v="Town of Jupiter"/>
    <s v="Not provided"/>
    <s v="TOJ-09"/>
    <s v="Stormwater Quality Improvement Grants (HOA Residential Grants)"/>
    <s v="Town cost-share program (50/50) with property owner and homeowner associations for storm water quality enhancements within their private systems. 28 grants awarded since 2008. Annual appropriation."/>
    <x v="20"/>
    <s v="Underway"/>
    <s v="N/A"/>
    <s v="N/A"/>
    <s v="N/A"/>
    <s v="Not provided"/>
    <s v="N/A"/>
    <n v="998229"/>
    <s v="Not provided"/>
    <s v="Town"/>
    <n v="998229"/>
    <s v="Not provided"/>
    <s v="Non-structural"/>
    <s v="Underway"/>
    <n v="2019"/>
    <s v="Not provided"/>
    <s v="Loxahatchee River 4e"/>
    <s v="Not provided"/>
    <s v="Not provided"/>
    <n v="2008"/>
    <s v="Originally TOJ-31"/>
  </r>
  <r>
    <m/>
    <s v="Town of Jupiter"/>
    <s v="Not provided"/>
    <s v="TOJ-09a"/>
    <s v="Indian Creek Exfiltration Trench"/>
    <s v="Indian Creek exfiltration trench funded as a part of the Town of Jupiter cost-share program (TOJ-09)."/>
    <x v="16"/>
    <s v="Completed"/>
    <n v="2017"/>
    <n v="5.5188709243888194"/>
    <n v="0.55014413416138774"/>
    <s v="Not provided"/>
    <n v="1.63"/>
    <s v="Not provided"/>
    <s v="Not provided"/>
    <s v="Town"/>
    <s v="Not provided"/>
    <s v="N/A"/>
    <s v="Structural"/>
    <s v="Completed"/>
    <n v="2019"/>
    <s v="GIS files submitted in 2019"/>
    <s v="Loxahatchee River 4e"/>
    <s v="Not provided"/>
    <s v="Not provided"/>
    <s v="Not provided"/>
    <m/>
  </r>
  <r>
    <m/>
    <s v="Town of Jupiter"/>
    <s v="Not provided"/>
    <s v="TOJ-09b"/>
    <s v="Boyd Medical Retention"/>
    <s v="Boyd Medical on-line retention BMPs funded as a part of the Town of Jupiter cost-share program (TOJ-09)."/>
    <x v="19"/>
    <s v="Completed"/>
    <n v="2016"/>
    <n v="1.8645888167554017"/>
    <n v="0.13010544417335415"/>
    <s v="Not provided"/>
    <n v="0.65"/>
    <s v="Not provided"/>
    <s v="Not provided"/>
    <s v="Town"/>
    <s v="Not provided"/>
    <s v="N/A"/>
    <s v="Structural"/>
    <s v="Completed"/>
    <n v="2019"/>
    <s v="GIS files submitted in 2020"/>
    <s v="Loxahatchee River 4e"/>
    <s v="Not provided"/>
    <s v="Not provided"/>
    <s v="Not provided"/>
    <m/>
  </r>
  <r>
    <m/>
    <s v="Town of Jupiter"/>
    <s v="Not provided"/>
    <s v="TOJ-10"/>
    <s v="Seminole Avenue Drainage Basin Improvements"/>
    <s v="Construct additional outfall and pump station to reroute discharge to FEC canal."/>
    <x v="20"/>
    <s v="Planned"/>
    <n v="2023"/>
    <n v="64.616173085935998"/>
    <n v="5.6518840430283248"/>
    <s v="Not provided"/>
    <n v="86.78"/>
    <n v="2174461"/>
    <s v="Not provided"/>
    <s v="Town"/>
    <n v="2174461"/>
    <s v="Not provided"/>
    <s v="Structural"/>
    <s v="Planned"/>
    <n v="2019"/>
    <s v="Not provided"/>
    <s v="Loxahatchee River 4e"/>
    <s v="Not provided"/>
    <s v="Not provided"/>
    <n v="2018"/>
    <s v="Not designed yet. Details will be provided when available. Originally TOJ-32"/>
  </r>
  <r>
    <m/>
    <s v="Town of Jupiter"/>
    <s v="Not provided"/>
    <s v="TOJ-11"/>
    <s v="Pine Gardens North Water Quality Improvements"/>
    <s v="Construct exfiltration trenches within existing right-of-way."/>
    <x v="16"/>
    <s v="Planned"/>
    <n v="2022"/>
    <n v="627.89818015167396"/>
    <n v="69.325478341628141"/>
    <s v="Not provided"/>
    <n v="169.17"/>
    <n v="719782"/>
    <s v="Not provided"/>
    <s v="Town"/>
    <n v="719782"/>
    <s v="Not provided"/>
    <s v="Structural"/>
    <s v="Planned"/>
    <n v="2019"/>
    <s v="Map of proposed trench locations provided in 2018."/>
    <s v="Loxahatchee River 4e"/>
    <s v="Not provided"/>
    <s v="Not provided"/>
    <n v="2020"/>
    <s v="Map of proposed exfil trenches provided. Need GIS file and design specifications when available. Originally TOJ-33."/>
  </r>
  <r>
    <m/>
    <s v="Town of Jupiter"/>
    <s v="Not provided"/>
    <s v="TOJ-12"/>
    <s v="Stormwater System Redevelopment Grants"/>
    <s v="Renewal or improvement of existing privately owned stormwater systems under site redevelopment to ensure continued or enhanced functionality. Annual appropriation."/>
    <x v="20"/>
    <s v="Completed"/>
    <s v="N/A"/>
    <s v="N/A"/>
    <s v="N/A"/>
    <s v="Not provided"/>
    <s v="Not provided"/>
    <n v="432368"/>
    <s v="Not provided"/>
    <s v="Town"/>
    <n v="432368"/>
    <s v="Not provided"/>
    <s v="Structural"/>
    <s v="Underway"/>
    <n v="2019"/>
    <s v="Not provided"/>
    <s v="Loxahatchee River 4e"/>
    <s v="Not provided"/>
    <s v="Not provided"/>
    <n v="2013"/>
    <s v="Benefits vary from project to project. Suggest the stakeholder provide details on significant projects as to be listed individually under the main number and credited. Originally TOJ-34."/>
  </r>
  <r>
    <m/>
    <s v="Town of Jupiter"/>
    <s v="Not provided"/>
    <s v="TOJ-13"/>
    <s v="Pennock Industrial Park Drainage Improvements"/>
    <s v="Improvements to include additional exfiltration systems to enhance runoff water quality."/>
    <x v="16"/>
    <s v="Planned"/>
    <n v="2022"/>
    <n v="165.77550049771344"/>
    <n v="22.675549918408045"/>
    <s v="Not provided"/>
    <n v="36.92"/>
    <n v="463710"/>
    <s v="Not provided"/>
    <s v="Town"/>
    <n v="463710"/>
    <s v="Not provided"/>
    <s v="Structural"/>
    <s v="Planned"/>
    <n v="2019"/>
    <s v="Not provided"/>
    <s v="Loxahatchee River 4e"/>
    <s v="Not provided"/>
    <s v="Not provided"/>
    <n v="2021"/>
    <s v="Design not completed yet. Originally TOJ-36."/>
  </r>
  <r>
    <m/>
    <s v="Town of Jupiter"/>
    <s v="Not provided"/>
    <s v="TOJ-14"/>
    <s v="Sonoma Isles Stormwater Harvesting"/>
    <s v="Removal and replacement of existing Town-owned stormwater systems to ensure continued functionality. Annual appropriation."/>
    <x v="20"/>
    <s v="Completed"/>
    <n v="2016"/>
    <n v="123.81196837212902"/>
    <n v="220.51182688174796"/>
    <s v="Not provided"/>
    <s v="Not provided"/>
    <s v="Not provided"/>
    <s v="Not provided"/>
    <s v="Private Owner"/>
    <s v="N/A"/>
    <s v="Not provided"/>
    <s v="Structural"/>
    <s v="Completed"/>
    <n v="2019"/>
    <s v="Sonoma Isles Calculation Backup and LRD monitoring concentrations in 2018."/>
    <s v="Loxahatchee River 4e"/>
    <s v="Not provided"/>
    <s v="Not provided"/>
    <n v="2017"/>
    <s v="Suggest calculating credit based on the TN/TP concentration change and the volume. TOJ-38"/>
  </r>
  <r>
    <m/>
    <s v="Town of Jupiter"/>
    <s v="Not provided"/>
    <s v="TOJ-15"/>
    <s v="Evernia Street Alley Improvements"/>
    <s v="Construction of drainage system, which will include 100 LF of exiltration trench"/>
    <x v="16"/>
    <s v="Completed"/>
    <n v="2020"/>
    <n v="13.42298963672032"/>
    <n v="0.92795005295850852"/>
    <s v="Not provided"/>
    <n v="4.3"/>
    <s v="Not provided"/>
    <s v="Not provided"/>
    <s v="Not provided"/>
    <s v="Not provided"/>
    <s v="Not provided"/>
    <s v="Structural"/>
    <s v="Planned"/>
    <n v="2019"/>
    <s v="GIS file"/>
    <s v="Loxahatchee River 4e"/>
    <s v="Not provided"/>
    <s v="Not provided"/>
    <s v="Not provided"/>
    <m/>
  </r>
  <r>
    <m/>
    <s v="Village of Tequesta"/>
    <s v="N/A"/>
    <s v="VOT-01"/>
    <s v="Education Program"/>
    <s v="FYN; landscaping, irrigation, and fertilizer ordinances; PSAs, pamphlets, website, illicit discharge program. FYN and PSAs through Palm Beach County."/>
    <x v="1"/>
    <s v="Completed"/>
    <s v="N/A"/>
    <n v="385.5442614416321"/>
    <n v="47.475008838155603"/>
    <s v="N/A"/>
    <s v="N/A"/>
    <s v="Not provided"/>
    <s v="Not provided"/>
    <s v="Not provided"/>
    <s v="Not provided"/>
    <s v="N/A"/>
    <s v="Non-structural"/>
    <s v="Completed"/>
    <n v="2019"/>
    <s v="Not provided"/>
    <s v="Loxahatchee River 4e"/>
    <s v="N/A"/>
    <s v="N/A"/>
    <s v="N/A"/>
    <m/>
  </r>
  <r>
    <m/>
    <s v="Village of Tequesta"/>
    <s v="N/A"/>
    <s v="VOT-02"/>
    <s v="Street Sweeping"/>
    <s v="Street sweeping program."/>
    <x v="8"/>
    <s v="Completed"/>
    <s v="N/A"/>
    <n v="2.5"/>
    <n v="1.5"/>
    <s v="N/A"/>
    <s v="N/A"/>
    <s v="N/A"/>
    <n v="3555"/>
    <s v="Villages of Tequesta"/>
    <n v="3555"/>
    <s v="N/A"/>
    <s v="Non-structural"/>
    <s v="Completed"/>
    <n v="2019"/>
    <s v="NPDES Part III.A.3 and MS4 Tool"/>
    <s v="Loxahatchee River 4e"/>
    <s v="N/A"/>
    <s v="N/A"/>
    <s v="N/A"/>
    <m/>
  </r>
  <r>
    <m/>
    <s v="Loxahatchee River District"/>
    <s v="Town of Jupiter"/>
    <m/>
    <s v="Storm Water Filter Box Evaluation"/>
    <s v="Study to evaluate the materials captured and effectiveness of Suntree Tech Gutter Bin storm water filter boxes."/>
    <x v="21"/>
    <s v="Underway"/>
    <n v="2021"/>
    <m/>
    <m/>
    <s v="Various locations in TOJ"/>
    <m/>
    <m/>
    <m/>
    <m/>
    <m/>
    <m/>
    <m/>
    <m/>
    <m/>
    <m/>
    <m/>
    <m/>
    <m/>
    <m/>
    <m/>
  </r>
  <r>
    <m/>
    <s v="Loxahatchee River District"/>
    <m/>
    <m/>
    <s v="Loxahatchee River Neighborhood Sewering Phase 14"/>
    <s v="Convert 28 septic systems to sewer - 181st St (12), Hobart St (13), 197 Pl (3)"/>
    <x v="12"/>
    <s v="Underway"/>
    <n v="2021"/>
    <s v="TBD"/>
    <s v="TBD"/>
    <m/>
    <m/>
    <m/>
    <m/>
    <m/>
    <m/>
    <m/>
    <m/>
    <m/>
    <m/>
    <m/>
    <m/>
    <m/>
    <m/>
    <m/>
    <s v="Need to run ArcNLET calculations"/>
  </r>
  <r>
    <m/>
    <s v="Town of Jupiter"/>
    <m/>
    <m/>
    <s v="Dolphin Drive Infrastructure Improvements"/>
    <s v="Construction of drainage improvements into the southern portion of Dolphin Dr to alleviate flooding and enhance stormwater runoff inculding regrading of swales and installation of catchbasins "/>
    <x v="20"/>
    <s v="Planned"/>
    <n v="2023"/>
    <s v="TBD"/>
    <s v="TBD"/>
    <m/>
    <m/>
    <n v="225495"/>
    <m/>
    <s v="Town"/>
    <m/>
    <m/>
    <s v="Structural"/>
    <m/>
    <n v="2020"/>
    <m/>
    <m/>
    <m/>
    <m/>
    <m/>
    <m/>
  </r>
  <r>
    <m/>
    <s v="Town of Jupiter"/>
    <m/>
    <m/>
    <s v="Bush Road Drainage Improvements"/>
    <s v="Construction of drainage improvements along the west side of Bush Road to alleviate flooding and enhance stormwater runoff including addition of drainage inlets, exfiltration trench, RCP and regrading of swales"/>
    <x v="16"/>
    <s v="Planned"/>
    <n v="2023"/>
    <s v="TBD"/>
    <s v="TBD"/>
    <m/>
    <m/>
    <n v="189000"/>
    <m/>
    <s v="Town"/>
    <m/>
    <m/>
    <s v="Structural"/>
    <m/>
    <n v="2021"/>
    <m/>
    <m/>
    <m/>
    <m/>
    <m/>
    <m/>
  </r>
  <r>
    <m/>
    <m/>
    <m/>
    <m/>
    <m/>
    <m/>
    <x v="22"/>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D68B867-A582-4D5D-B336-573216851146}" name="PivotTable3" cacheId="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2:D13" firstHeaderRow="0" firstDataRow="1" firstDataCol="0" rowPageCount="1" colPageCount="1"/>
  <pivotFields count="26">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Estimate" fld="12" baseField="0" baseItem="1" numFmtId="164"/>
    <dataField name="Sum of CostAnnualO&amp;M" fld="13" baseField="0" baseItem="1" numFmtId="164"/>
    <dataField name="Sum of TNReduction(lbs/yr)" fld="8" baseField="0" baseItem="1" numFmtId="3"/>
    <dataField name="Sum of TPReduction(lbs/yr)" fld="9" baseField="0" baseItem="1" numFmtId="3"/>
  </dataFields>
  <formats count="8">
    <format dxfId="11">
      <pivotArea outline="0" collapsedLevelsAreSubtotals="1" fieldPosition="0">
        <references count="1">
          <reference field="4294967294" count="1" selected="0">
            <x v="2"/>
          </reference>
        </references>
      </pivotArea>
    </format>
    <format dxfId="10">
      <pivotArea outline="0" collapsedLevelsAreSubtotals="1" fieldPosition="0">
        <references count="1">
          <reference field="4294967294" count="1" selected="0">
            <x v="3"/>
          </reference>
        </references>
      </pivotArea>
    </format>
    <format dxfId="9">
      <pivotArea outline="0" collapsedLevelsAreSubtotals="1" fieldPosition="0">
        <references count="1">
          <reference field="4294967294" count="1" selected="0">
            <x v="0"/>
          </reference>
        </references>
      </pivotArea>
    </format>
    <format dxfId="8">
      <pivotArea outline="0" collapsedLevelsAreSubtotals="1" fieldPosition="0">
        <references count="1">
          <reference field="4294967294" count="1" selected="0">
            <x v="1"/>
          </reference>
        </references>
      </pivotArea>
    </format>
    <format dxfId="7">
      <pivotArea dataOnly="0" labelOnly="1" outline="0" fieldPosition="0">
        <references count="1">
          <reference field="4294967294" count="1">
            <x v="0"/>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2"/>
          </reference>
        </references>
      </pivotArea>
    </format>
    <format dxfId="4">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F1AE01C-D294-4ED4-976A-23D975AA54D9}" name="PivotTable1" cacheId="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4" firstHeaderRow="0" firstDataRow="1" firstDataCol="0" rowPageCount="1" colPageCount="1"/>
  <pivotFields count="26">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Estimate" fld="12" baseField="0" baseItem="1" numFmtId="164"/>
    <dataField name="Sum of CostAnnualO&amp;M" fld="13" baseField="0" baseItem="1" numFmtId="164"/>
    <dataField name="Sum of TNReduction(lbs/yr)" fld="8" baseField="0" baseItem="1"/>
    <dataField name="Sum of TPReduction(lbs/yr)" fld="9" baseField="0" baseItem="1"/>
  </dataFields>
  <formats count="9">
    <format dxfId="20">
      <pivotArea type="all" dataOnly="0" outline="0" fieldPosition="0"/>
    </format>
    <format dxfId="19">
      <pivotArea outline="0" collapsedLevelsAreSubtotals="1" fieldPosition="0"/>
    </format>
    <format dxfId="18">
      <pivotArea dataOnly="0" labelOnly="1" outline="0" fieldPosition="0">
        <references count="1">
          <reference field="4294967294" count="2">
            <x v="2"/>
            <x v="3"/>
          </reference>
        </references>
      </pivotArea>
    </format>
    <format dxfId="17">
      <pivotArea outline="0" collapsedLevelsAreSubtotals="1" fieldPosition="0">
        <references count="1">
          <reference field="4294967294" count="1" selected="0">
            <x v="0"/>
          </reference>
        </references>
      </pivotArea>
    </format>
    <format dxfId="16">
      <pivotArea outline="0" collapsedLevelsAreSubtotals="1" fieldPosition="0">
        <references count="1">
          <reference field="4294967294" count="1" selected="0">
            <x v="1"/>
          </reference>
        </references>
      </pivotArea>
    </format>
    <format dxfId="15">
      <pivotArea dataOnly="0" labelOnly="1" outline="0" fieldPosition="0">
        <references count="1">
          <reference field="4294967294" count="1">
            <x v="0"/>
          </reference>
        </references>
      </pivotArea>
    </format>
    <format dxfId="14">
      <pivotArea dataOnly="0" labelOnly="1" outline="0" fieldPosition="0">
        <references count="1">
          <reference field="4294967294" count="1">
            <x v="1"/>
          </reference>
        </references>
      </pivotArea>
    </format>
    <format dxfId="13">
      <pivotArea dataOnly="0" labelOnly="1" outline="0" fieldPosition="0">
        <references count="1">
          <reference field="4294967294" count="1">
            <x v="2"/>
          </reference>
        </references>
      </pivotArea>
    </format>
    <format dxfId="12">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A005106-F35A-41EF-877B-4DACD40E78E8}" name="PivotTable2"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
  <location ref="J1:L23" firstHeaderRow="0" firstDataRow="1" firstDataCol="1"/>
  <pivotFields count="27">
    <pivotField showAll="0"/>
    <pivotField showAll="0"/>
    <pivotField showAll="0"/>
    <pivotField showAll="0"/>
    <pivotField showAll="0"/>
    <pivotField showAll="0"/>
    <pivotField axis="axisRow" showAll="0">
      <items count="26">
        <item x="2"/>
        <item x="9"/>
        <item x="18"/>
        <item x="10"/>
        <item x="14"/>
        <item x="11"/>
        <item x="15"/>
        <item x="5"/>
        <item x="1"/>
        <item x="16"/>
        <item m="1" x="24"/>
        <item x="4"/>
        <item x="13"/>
        <item x="3"/>
        <item x="17"/>
        <item x="6"/>
        <item x="19"/>
        <item x="12"/>
        <item x="20"/>
        <item x="8"/>
        <item x="7"/>
        <item x="0"/>
        <item h="1" x="22"/>
        <item h="1" m="1" x="23"/>
        <item h="1" x="21"/>
        <item t="default"/>
      </items>
    </pivotField>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1"/>
    </i>
    <i>
      <x v="12"/>
    </i>
    <i>
      <x v="13"/>
    </i>
    <i>
      <x v="14"/>
    </i>
    <i>
      <x v="15"/>
    </i>
    <i>
      <x v="16"/>
    </i>
    <i>
      <x v="17"/>
    </i>
    <i>
      <x v="18"/>
    </i>
    <i>
      <x v="19"/>
    </i>
    <i>
      <x v="20"/>
    </i>
    <i>
      <x v="21"/>
    </i>
    <i t="grand">
      <x/>
    </i>
  </rowItems>
  <colFields count="1">
    <field x="-2"/>
  </colFields>
  <colItems count="2">
    <i>
      <x/>
    </i>
    <i i="1">
      <x v="1"/>
    </i>
  </colItems>
  <dataFields count="2">
    <dataField name="TN Reduction_x000a_(lbs/yr)" fld="9" baseField="6" baseItem="0"/>
    <dataField name="TP Reduction_x000a_(lbs/yr)" fld="10" baseField="6" baseItem="0"/>
  </dataFields>
  <formats count="3">
    <format dxfId="23">
      <pivotArea outline="0" collapsedLevelsAreSubtotals="1" fieldPosition="0"/>
    </format>
    <format dxfId="22">
      <pivotArea dataOnly="0" labelOnly="1" outline="0" fieldPosition="0">
        <references count="1">
          <reference field="4294967294" count="2">
            <x v="0"/>
            <x v="1"/>
          </reference>
        </references>
      </pivotArea>
    </format>
    <format dxfId="21">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46E82B6-5ED7-4F05-B647-6818ED6FF678}" name="PivotTable3"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s">
  <location ref="A3:B7" firstHeaderRow="1" firstDataRow="1" firstDataCol="1"/>
  <pivotFields count="23">
    <pivotField showAll="0"/>
    <pivotField showAll="0"/>
    <pivotField dataField="1" showAll="0"/>
    <pivotField showAll="0"/>
    <pivotField showAll="0"/>
    <pivotField axis="axisRow" showAll="0">
      <items count="5">
        <item x="2"/>
        <item x="0"/>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i>
    <i>
      <x v="1"/>
    </i>
    <i>
      <x v="2"/>
    </i>
    <i t="grand">
      <x/>
    </i>
  </rowItems>
  <colItems count="1">
    <i/>
  </colItems>
  <dataFields count="1">
    <dataField name="Number of Projects" fld="2" subtotal="count" baseField="0" baseItem="0"/>
  </dataFields>
  <formats count="2">
    <format dxfId="1">
      <pivotArea dataOnly="0" labelOnly="1" outline="0" axis="axisValues"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4174468-2FEB-4E3E-8850-34E2311A100E}" name="PivotTable1"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1:B25" firstHeaderRow="1" firstDataRow="1" firstDataCol="1"/>
  <pivotFields count="23">
    <pivotField showAll="0"/>
    <pivotField showAll="0"/>
    <pivotField showAll="0"/>
    <pivotField showAll="0"/>
    <pivotField showAll="0"/>
    <pivotField showAll="0"/>
    <pivotField axis="axisRow" dataField="1" showAll="0">
      <items count="5">
        <item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i>
    <i>
      <x v="1"/>
    </i>
    <i>
      <x v="2"/>
    </i>
    <i t="grand">
      <x/>
    </i>
  </rowItems>
  <colItems count="1">
    <i/>
  </colItems>
  <dataFields count="1">
    <dataField name="Count of Project Status"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A787B5C-0A3A-4E96-B524-BE484466C6AA}" name="PivotTable4"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Lead Entity">
  <location ref="A10:B17" firstHeaderRow="1" firstDataRow="1" firstDataCol="1"/>
  <pivotFields count="23">
    <pivotField axis="axisRow" showAll="0">
      <items count="8">
        <item x="0"/>
        <item x="1"/>
        <item x="2"/>
        <item x="3"/>
        <item x="4"/>
        <item x="5"/>
        <item h="1"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Number of Projects" fld="2" subtotal="count" baseField="0" baseItem="0"/>
  </dataFields>
  <formats count="2">
    <format dxfId="3">
      <pivotArea dataOnly="0" outline="0" axis="axisValues" fieldPosition="0"/>
    </format>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 dT="2019-05-15T15:42:55.46" personId="{B87BAF67-C245-48D4-8347-2814435F4D65}" id="{CD93D83B-C928-4B01-AD89-39DCFC12843C}">
    <text>From Jan 2008 forward</text>
  </threadedComment>
  <threadedComment ref="J28" dT="2019-07-19T14:33:14.82" personId="{B87BAF67-C245-48D4-8347-2814435F4D65}" id="{262305E8-DB49-4A2D-B208-01FC73507C7E}">
    <text>Bud submitted ArcNLET as 2,367 with  a note that the total includes 2,336 for Jupiter Inlet Colony which is outside the RAP boundary.</text>
  </threadedComment>
  <threadedComment ref="B40" dT="2019-07-19T13:19:45.63" personId="{B87BAF67-C245-48D4-8347-2814435F4D65}" id="{8CF89C40-C2FF-48EF-8A7F-F7C064373CDB}">
    <text>South Indian River Water Control District</text>
  </threadedComment>
  <threadedComment ref="C40" dT="2019-07-19T13:19:28.54" personId="{B87BAF67-C245-48D4-8347-2814435F4D65}" id="{488FBA67-8B2C-4D3C-B7B0-B349B3737F51}">
    <text>Loxahatchee River Preservation Initiative</text>
  </threadedComment>
  <threadedComment ref="G47" dT="2019-05-15T16:30:20.80" personId="{B87BAF67-C245-48D4-8347-2814435F4D65}" id="{24DADFFA-0395-4780-9614-F9BD3A7FB0A8}">
    <text>Specifiy if on or off-line</text>
  </threadedComment>
  <threadedComment ref="J56" dT="2019-06-07T20:34:27.40" personId="{B87BAF67-C245-48D4-8347-2814435F4D65}" id="{1907FE41-9761-4AA4-BAE3-D2ACFE3633FD}">
    <text>TN and TP reductions for TOJ-14 are based on pre and post monitoring concentrations and PLSM modeled runoff volume. TP measured data showed a greater reduction than TN.</text>
  </threadedComment>
</ThreadedComments>
</file>

<file path=xl/threadedComments/threadedComment2.xml><?xml version="1.0" encoding="utf-8"?>
<ThreadedComments xmlns="http://schemas.microsoft.com/office/spreadsheetml/2018/threadedcomments" xmlns:x="http://schemas.openxmlformats.org/spreadsheetml/2006/main">
  <threadedComment ref="H39" dT="2019-05-09T15:45:37.80" personId="{EEAA362E-F0CF-41DC-B45C-CC72C5F68C8F}" id="{C5E6E29C-B0C0-4DB7-8DCE-F694D2A08B3C}">
    <text>We need a completion date or, if the project happens every year (ongoing), we can say that the completion date is "N/A." Either way, we need to know what to list. The completion date is a required component of the project database.</text>
  </threadedComment>
  <threadedComment ref="H40" dT="2019-05-09T15:45:43.92" personId="{EEAA362E-F0CF-41DC-B45C-CC72C5F68C8F}" id="{819BCAF0-C8D8-43E3-85EB-4311030FC86D}">
    <text>We need a completion date or, if the project happens every year (ongoing), we can say that the completion date is "N/A." Either way, we need to know what to list. The completion date is a required component of the project database.</text>
  </threadedComment>
</ThreadedComments>
</file>

<file path=xl/threadedComments/threadedComment3.xml><?xml version="1.0" encoding="utf-8"?>
<ThreadedComments xmlns="http://schemas.microsoft.com/office/spreadsheetml/2018/threadedcomments" xmlns:x="http://schemas.openxmlformats.org/spreadsheetml/2006/main">
  <threadedComment ref="A21" dT="2019-05-15T16:30:20.80" personId="{B87BAF67-C245-48D4-8347-2814435F4D65}" id="{E14FB45D-D2A3-47FE-B3A1-FF34B71CA805}">
    <text>Specifiy if on or off-line</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EB32CC3-0D47-4F62-A066-47861956AD42}">
  <we:reference id="wa104379727" version="1.0.0.0" store="en-US" storeType="OMEX"/>
  <we:alternateReferences>
    <we:reference id="wa104379727" version="1.0.0.0" store="wa104379727" storeType="OMEX"/>
  </we:alternateReferences>
  <we:properties/>
  <we:bindings>
    <we:binding id="Range" type="matrix" appref="{BE6DB42B-72FC-438B-98A0-F9F1421647B1}"/>
  </we:bindings>
  <we:snapshot xmlns:r="http://schemas.openxmlformats.org/officeDocument/2006/relationships"/>
</we:webextension>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E327-EE27-4C3A-9624-8C35732C65A0}">
  <dimension ref="A1:A8"/>
  <sheetViews>
    <sheetView tabSelected="1" workbookViewId="0">
      <selection activeCell="F10" sqref="F10"/>
    </sheetView>
  </sheetViews>
  <sheetFormatPr defaultRowHeight="15" x14ac:dyDescent="0.25"/>
  <sheetData>
    <row r="1" spans="1:1" x14ac:dyDescent="0.25">
      <c r="A1" t="s">
        <v>0</v>
      </c>
    </row>
    <row r="2" spans="1:1" x14ac:dyDescent="0.25">
      <c r="A2" t="s">
        <v>1</v>
      </c>
    </row>
    <row r="3" spans="1:1" x14ac:dyDescent="0.25">
      <c r="A3" t="s">
        <v>431</v>
      </c>
    </row>
    <row r="4" spans="1:1" x14ac:dyDescent="0.25">
      <c r="A4" t="s">
        <v>565</v>
      </c>
    </row>
    <row r="5" spans="1:1" x14ac:dyDescent="0.25">
      <c r="A5" t="s">
        <v>514</v>
      </c>
    </row>
    <row r="6" spans="1:1" x14ac:dyDescent="0.25">
      <c r="A6" t="s">
        <v>606</v>
      </c>
    </row>
    <row r="7" spans="1:1" x14ac:dyDescent="0.25">
      <c r="A7" t="s">
        <v>605</v>
      </c>
    </row>
    <row r="8" spans="1:1" x14ac:dyDescent="0.25">
      <c r="A8" t="s">
        <v>609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8806-5A96-4CA9-AA37-796566D9D54B}">
  <sheetPr>
    <tabColor theme="9"/>
  </sheetPr>
  <dimension ref="A1:AA63"/>
  <sheetViews>
    <sheetView topLeftCell="B1" zoomScale="60" zoomScaleNormal="60" workbookViewId="0">
      <pane ySplit="1" topLeftCell="A2" activePane="bottomLeft" state="frozen"/>
      <selection activeCell="B1" sqref="B1"/>
      <selection pane="bottomLeft" activeCell="B1" sqref="B1"/>
    </sheetView>
  </sheetViews>
  <sheetFormatPr defaultColWidth="9.140625" defaultRowHeight="15" x14ac:dyDescent="0.25"/>
  <cols>
    <col min="1" max="1" width="0" style="16" hidden="1" customWidth="1"/>
    <col min="2" max="5" width="15.5703125" style="16" customWidth="1"/>
    <col min="6" max="6" width="49.7109375" style="16" customWidth="1"/>
    <col min="7" max="9" width="15.5703125" style="16" customWidth="1"/>
    <col min="10" max="10" width="17.5703125" style="17" customWidth="1"/>
    <col min="11" max="11" width="16.5703125" style="17" bestFit="1" customWidth="1"/>
    <col min="12" max="12" width="15.5703125" style="16" customWidth="1"/>
    <col min="13" max="13" width="12.42578125" style="16" customWidth="1"/>
    <col min="14" max="14" width="15.5703125" style="59" customWidth="1"/>
    <col min="15" max="16" width="15.5703125" style="16" customWidth="1"/>
    <col min="17" max="17" width="17" style="16" customWidth="1"/>
    <col min="18" max="18" width="12" style="16" customWidth="1"/>
    <col min="19" max="19" width="21.42578125" style="16" bestFit="1" customWidth="1"/>
    <col min="20" max="20" width="16" style="16" customWidth="1"/>
    <col min="21" max="21" width="15.5703125" style="16" customWidth="1"/>
    <col min="22" max="22" width="14.85546875" style="16" customWidth="1"/>
    <col min="23" max="26" width="15.5703125" style="16" customWidth="1"/>
    <col min="27" max="27" width="18.42578125" style="16" customWidth="1"/>
    <col min="28" max="16384" width="9.140625" style="16"/>
  </cols>
  <sheetData>
    <row r="1" spans="1:27" s="15" customFormat="1" ht="43.5" x14ac:dyDescent="0.25">
      <c r="A1" s="4" t="s">
        <v>2</v>
      </c>
      <c r="B1" s="4" t="s">
        <v>3</v>
      </c>
      <c r="C1" s="4" t="s">
        <v>4</v>
      </c>
      <c r="D1" s="4" t="s">
        <v>5</v>
      </c>
      <c r="E1" s="4" t="s">
        <v>6</v>
      </c>
      <c r="F1" s="4" t="s">
        <v>7</v>
      </c>
      <c r="G1" s="4" t="s">
        <v>8</v>
      </c>
      <c r="H1" s="4" t="s">
        <v>9</v>
      </c>
      <c r="I1" s="4" t="s">
        <v>10</v>
      </c>
      <c r="J1" s="9" t="s">
        <v>11</v>
      </c>
      <c r="K1" s="9" t="s">
        <v>12</v>
      </c>
      <c r="L1" s="4" t="s">
        <v>13</v>
      </c>
      <c r="M1" s="4" t="s">
        <v>14</v>
      </c>
      <c r="N1" s="10" t="s">
        <v>15</v>
      </c>
      <c r="O1" s="10" t="s">
        <v>16</v>
      </c>
      <c r="P1" s="4" t="s">
        <v>17</v>
      </c>
      <c r="Q1" s="4" t="s">
        <v>18</v>
      </c>
      <c r="R1" s="4" t="s">
        <v>19</v>
      </c>
      <c r="S1" s="3" t="s">
        <v>20</v>
      </c>
      <c r="T1" s="3" t="s">
        <v>21</v>
      </c>
      <c r="U1" s="3" t="s">
        <v>545</v>
      </c>
      <c r="V1" s="3" t="s">
        <v>22</v>
      </c>
      <c r="W1" s="3" t="s">
        <v>23</v>
      </c>
      <c r="X1" s="3" t="s">
        <v>24</v>
      </c>
      <c r="Y1" s="3" t="s">
        <v>25</v>
      </c>
      <c r="Z1" s="3" t="s">
        <v>26</v>
      </c>
      <c r="AA1" s="3" t="s">
        <v>27</v>
      </c>
    </row>
    <row r="2" spans="1:27" s="65" customFormat="1" ht="210" x14ac:dyDescent="0.25">
      <c r="B2" s="19" t="s">
        <v>221</v>
      </c>
      <c r="C2" s="19" t="s">
        <v>151</v>
      </c>
      <c r="D2" s="19" t="s">
        <v>222</v>
      </c>
      <c r="E2" s="12" t="s">
        <v>223</v>
      </c>
      <c r="F2" s="12" t="s">
        <v>546</v>
      </c>
      <c r="G2" s="12" t="s">
        <v>116</v>
      </c>
      <c r="H2" s="19" t="s">
        <v>147</v>
      </c>
      <c r="I2" s="19">
        <v>2016</v>
      </c>
      <c r="J2" s="66">
        <v>151.35444572789666</v>
      </c>
      <c r="K2" s="66">
        <v>7.2776900893537508</v>
      </c>
      <c r="L2" s="67" t="s">
        <v>151</v>
      </c>
      <c r="M2" s="68">
        <v>178</v>
      </c>
      <c r="N2" s="56">
        <v>265000</v>
      </c>
      <c r="O2" s="20" t="s">
        <v>151</v>
      </c>
      <c r="P2" s="14" t="s">
        <v>544</v>
      </c>
      <c r="Q2" s="20">
        <v>265000</v>
      </c>
      <c r="R2" s="20" t="s">
        <v>151</v>
      </c>
      <c r="S2" s="67" t="s">
        <v>32</v>
      </c>
      <c r="T2" s="19" t="s">
        <v>147</v>
      </c>
      <c r="U2" s="11">
        <v>2019</v>
      </c>
      <c r="V2" s="67" t="s">
        <v>224</v>
      </c>
      <c r="W2" s="12" t="s">
        <v>517</v>
      </c>
      <c r="X2" s="67" t="s">
        <v>151</v>
      </c>
      <c r="Y2" s="67" t="s">
        <v>151</v>
      </c>
      <c r="Z2" s="69">
        <v>2016</v>
      </c>
      <c r="AA2" s="67"/>
    </row>
    <row r="3" spans="1:27" s="65" customFormat="1" ht="60" x14ac:dyDescent="0.25">
      <c r="B3" s="19" t="s">
        <v>221</v>
      </c>
      <c r="C3" s="19" t="s">
        <v>151</v>
      </c>
      <c r="D3" s="19" t="s">
        <v>225</v>
      </c>
      <c r="E3" s="12" t="s">
        <v>226</v>
      </c>
      <c r="F3" s="12" t="s">
        <v>227</v>
      </c>
      <c r="G3" s="12" t="s">
        <v>116</v>
      </c>
      <c r="H3" s="19" t="s">
        <v>147</v>
      </c>
      <c r="I3" s="19">
        <v>2019</v>
      </c>
      <c r="J3" s="66">
        <v>35.856966441344412</v>
      </c>
      <c r="K3" s="66">
        <v>1.1028228529875619</v>
      </c>
      <c r="L3" s="67" t="s">
        <v>151</v>
      </c>
      <c r="M3" s="68">
        <v>69</v>
      </c>
      <c r="N3" s="56">
        <v>150000</v>
      </c>
      <c r="O3" s="20" t="s">
        <v>151</v>
      </c>
      <c r="P3" s="12" t="s">
        <v>228</v>
      </c>
      <c r="Q3" s="55">
        <v>150000</v>
      </c>
      <c r="R3" s="20" t="s">
        <v>151</v>
      </c>
      <c r="S3" s="67" t="s">
        <v>32</v>
      </c>
      <c r="T3" s="19" t="s">
        <v>150</v>
      </c>
      <c r="U3" s="11">
        <v>2019</v>
      </c>
      <c r="V3" s="67" t="s">
        <v>224</v>
      </c>
      <c r="W3" s="12" t="s">
        <v>517</v>
      </c>
      <c r="X3" s="67" t="s">
        <v>151</v>
      </c>
      <c r="Y3" s="67" t="s">
        <v>151</v>
      </c>
      <c r="Z3" s="67" t="s">
        <v>128</v>
      </c>
      <c r="AA3" s="67"/>
    </row>
    <row r="4" spans="1:27" s="65" customFormat="1" ht="60" x14ac:dyDescent="0.25">
      <c r="B4" s="19" t="s">
        <v>221</v>
      </c>
      <c r="C4" s="19" t="s">
        <v>151</v>
      </c>
      <c r="D4" s="19" t="s">
        <v>229</v>
      </c>
      <c r="E4" s="12" t="s">
        <v>230</v>
      </c>
      <c r="F4" s="12" t="s">
        <v>231</v>
      </c>
      <c r="G4" s="12" t="s">
        <v>60</v>
      </c>
      <c r="H4" s="19" t="s">
        <v>147</v>
      </c>
      <c r="I4" s="19" t="s">
        <v>151</v>
      </c>
      <c r="J4" s="66" t="s">
        <v>151</v>
      </c>
      <c r="K4" s="66" t="s">
        <v>151</v>
      </c>
      <c r="L4" s="67" t="s">
        <v>151</v>
      </c>
      <c r="M4" s="68" t="s">
        <v>151</v>
      </c>
      <c r="N4" s="56" t="s">
        <v>151</v>
      </c>
      <c r="O4" s="20" t="s">
        <v>151</v>
      </c>
      <c r="P4" s="20" t="s">
        <v>151</v>
      </c>
      <c r="Q4" s="20" t="s">
        <v>151</v>
      </c>
      <c r="R4" s="20" t="s">
        <v>151</v>
      </c>
      <c r="S4" s="67" t="s">
        <v>37</v>
      </c>
      <c r="T4" s="19" t="s">
        <v>147</v>
      </c>
      <c r="U4" s="11">
        <v>2019</v>
      </c>
      <c r="V4" s="67" t="s">
        <v>151</v>
      </c>
      <c r="W4" s="12" t="s">
        <v>517</v>
      </c>
      <c r="X4" s="67" t="s">
        <v>151</v>
      </c>
      <c r="Y4" s="67" t="s">
        <v>151</v>
      </c>
      <c r="Z4" s="67" t="s">
        <v>128</v>
      </c>
      <c r="AA4" s="67"/>
    </row>
    <row r="5" spans="1:27" s="65" customFormat="1" ht="60" x14ac:dyDescent="0.25">
      <c r="B5" s="12" t="s">
        <v>450</v>
      </c>
      <c r="C5" s="12" t="s">
        <v>451</v>
      </c>
      <c r="D5" s="12" t="s">
        <v>452</v>
      </c>
      <c r="E5" s="12" t="s">
        <v>453</v>
      </c>
      <c r="F5" s="12" t="s">
        <v>513</v>
      </c>
      <c r="G5" s="12" t="s">
        <v>33</v>
      </c>
      <c r="H5" s="12" t="s">
        <v>147</v>
      </c>
      <c r="I5" s="12" t="s">
        <v>151</v>
      </c>
      <c r="J5" s="60">
        <v>1019.5180247056442</v>
      </c>
      <c r="K5" s="60">
        <v>239.18106463233326</v>
      </c>
      <c r="L5" s="12" t="s">
        <v>151</v>
      </c>
      <c r="M5" s="60">
        <v>4980</v>
      </c>
      <c r="N5" s="61" t="s">
        <v>128</v>
      </c>
      <c r="O5" s="12" t="s">
        <v>128</v>
      </c>
      <c r="P5" s="12" t="s">
        <v>128</v>
      </c>
      <c r="Q5" s="12" t="s">
        <v>128</v>
      </c>
      <c r="R5" s="12" t="s">
        <v>151</v>
      </c>
      <c r="S5" s="12" t="s">
        <v>37</v>
      </c>
      <c r="T5" s="12" t="s">
        <v>147</v>
      </c>
      <c r="U5" s="12">
        <v>2019</v>
      </c>
      <c r="V5" s="12" t="s">
        <v>321</v>
      </c>
      <c r="W5" s="12" t="s">
        <v>517</v>
      </c>
      <c r="X5" s="12" t="s">
        <v>151</v>
      </c>
      <c r="Y5" s="12" t="s">
        <v>151</v>
      </c>
      <c r="Z5" s="12" t="s">
        <v>151</v>
      </c>
      <c r="AA5" s="12"/>
    </row>
    <row r="6" spans="1:27" s="65" customFormat="1" ht="45" x14ac:dyDescent="0.25">
      <c r="B6" s="12" t="s">
        <v>450</v>
      </c>
      <c r="C6" s="12" t="s">
        <v>151</v>
      </c>
      <c r="D6" s="12" t="s">
        <v>454</v>
      </c>
      <c r="E6" s="12" t="s">
        <v>455</v>
      </c>
      <c r="F6" s="12" t="s">
        <v>456</v>
      </c>
      <c r="G6" s="12" t="s">
        <v>80</v>
      </c>
      <c r="H6" s="12" t="s">
        <v>147</v>
      </c>
      <c r="I6" s="12" t="s">
        <v>151</v>
      </c>
      <c r="J6" s="60">
        <v>193.79277184917737</v>
      </c>
      <c r="K6" s="60">
        <v>493.29069197972439</v>
      </c>
      <c r="L6" s="12" t="s">
        <v>151</v>
      </c>
      <c r="M6" s="60">
        <v>2788</v>
      </c>
      <c r="N6" s="61" t="s">
        <v>128</v>
      </c>
      <c r="O6" s="12" t="s">
        <v>128</v>
      </c>
      <c r="P6" s="12" t="s">
        <v>128</v>
      </c>
      <c r="Q6" s="12" t="s">
        <v>128</v>
      </c>
      <c r="R6" s="12" t="s">
        <v>151</v>
      </c>
      <c r="S6" s="12" t="s">
        <v>37</v>
      </c>
      <c r="T6" s="12" t="s">
        <v>147</v>
      </c>
      <c r="U6" s="12">
        <v>2019</v>
      </c>
      <c r="V6" s="12" t="s">
        <v>321</v>
      </c>
      <c r="W6" s="12" t="s">
        <v>517</v>
      </c>
      <c r="X6" s="12" t="s">
        <v>151</v>
      </c>
      <c r="Y6" s="12" t="s">
        <v>151</v>
      </c>
      <c r="Z6" s="12" t="s">
        <v>151</v>
      </c>
      <c r="AA6" s="12"/>
    </row>
    <row r="7" spans="1:27" s="65" customFormat="1" ht="60" x14ac:dyDescent="0.25">
      <c r="B7" s="12" t="s">
        <v>28</v>
      </c>
      <c r="C7" s="12" t="s">
        <v>151</v>
      </c>
      <c r="D7" s="12" t="s">
        <v>129</v>
      </c>
      <c r="E7" s="12" t="s">
        <v>136</v>
      </c>
      <c r="F7" s="12" t="s">
        <v>141</v>
      </c>
      <c r="G7" s="12" t="s">
        <v>71</v>
      </c>
      <c r="H7" s="12" t="s">
        <v>147</v>
      </c>
      <c r="I7" s="12">
        <v>2012</v>
      </c>
      <c r="J7" s="60">
        <v>350.90641417965077</v>
      </c>
      <c r="K7" s="60">
        <v>24.36157405162691</v>
      </c>
      <c r="L7" s="12" t="s">
        <v>475</v>
      </c>
      <c r="M7" s="70">
        <v>191.76</v>
      </c>
      <c r="N7" s="61" t="s">
        <v>128</v>
      </c>
      <c r="O7" s="12" t="s">
        <v>128</v>
      </c>
      <c r="P7" s="12" t="s">
        <v>153</v>
      </c>
      <c r="Q7" s="12" t="s">
        <v>128</v>
      </c>
      <c r="R7" s="12" t="s">
        <v>151</v>
      </c>
      <c r="S7" s="12" t="s">
        <v>32</v>
      </c>
      <c r="T7" s="12" t="s">
        <v>147</v>
      </c>
      <c r="U7" s="12">
        <v>2019</v>
      </c>
      <c r="V7" s="12" t="s">
        <v>155</v>
      </c>
      <c r="W7" s="12" t="s">
        <v>517</v>
      </c>
      <c r="X7" s="12" t="s">
        <v>151</v>
      </c>
      <c r="Y7" s="12" t="s">
        <v>151</v>
      </c>
      <c r="Z7" s="71">
        <v>39681</v>
      </c>
      <c r="AA7" s="12" t="s">
        <v>159</v>
      </c>
    </row>
    <row r="8" spans="1:27" s="65" customFormat="1" ht="60" x14ac:dyDescent="0.25">
      <c r="B8" s="12" t="s">
        <v>28</v>
      </c>
      <c r="C8" s="12" t="s">
        <v>151</v>
      </c>
      <c r="D8" s="12" t="s">
        <v>130</v>
      </c>
      <c r="E8" s="12" t="s">
        <v>136</v>
      </c>
      <c r="F8" s="12" t="s">
        <v>141</v>
      </c>
      <c r="G8" s="12" t="s">
        <v>59</v>
      </c>
      <c r="H8" s="12" t="s">
        <v>147</v>
      </c>
      <c r="I8" s="12">
        <v>2012</v>
      </c>
      <c r="J8" s="60">
        <v>197.25547443977808</v>
      </c>
      <c r="K8" s="60">
        <v>13.675872209485171</v>
      </c>
      <c r="L8" s="12" t="s">
        <v>476</v>
      </c>
      <c r="M8" s="12">
        <v>79.400000000000006</v>
      </c>
      <c r="N8" s="61" t="s">
        <v>128</v>
      </c>
      <c r="O8" s="12" t="s">
        <v>128</v>
      </c>
      <c r="P8" s="12" t="s">
        <v>153</v>
      </c>
      <c r="Q8" s="12" t="s">
        <v>128</v>
      </c>
      <c r="R8" s="12" t="s">
        <v>151</v>
      </c>
      <c r="S8" s="12" t="s">
        <v>32</v>
      </c>
      <c r="T8" s="12" t="s">
        <v>147</v>
      </c>
      <c r="U8" s="12">
        <v>2019</v>
      </c>
      <c r="V8" s="12" t="s">
        <v>155</v>
      </c>
      <c r="W8" s="12" t="s">
        <v>517</v>
      </c>
      <c r="X8" s="12" t="s">
        <v>151</v>
      </c>
      <c r="Y8" s="12" t="s">
        <v>151</v>
      </c>
      <c r="Z8" s="71">
        <v>39681</v>
      </c>
      <c r="AA8" s="12" t="s">
        <v>159</v>
      </c>
    </row>
    <row r="9" spans="1:27" s="65" customFormat="1" ht="60" x14ac:dyDescent="0.25">
      <c r="B9" s="12" t="s">
        <v>28</v>
      </c>
      <c r="C9" s="12" t="s">
        <v>151</v>
      </c>
      <c r="D9" s="12" t="s">
        <v>472</v>
      </c>
      <c r="E9" s="12" t="s">
        <v>136</v>
      </c>
      <c r="F9" s="12" t="s">
        <v>141</v>
      </c>
      <c r="G9" s="12" t="s">
        <v>59</v>
      </c>
      <c r="H9" s="12" t="s">
        <v>147</v>
      </c>
      <c r="I9" s="12">
        <v>2012</v>
      </c>
      <c r="J9" s="60">
        <v>9.9850246071122228</v>
      </c>
      <c r="K9" s="60">
        <v>0.67502180454010929</v>
      </c>
      <c r="L9" s="12" t="s">
        <v>473</v>
      </c>
      <c r="M9" s="70">
        <v>46.03</v>
      </c>
      <c r="N9" s="61" t="s">
        <v>128</v>
      </c>
      <c r="O9" s="12" t="s">
        <v>128</v>
      </c>
      <c r="P9" s="12" t="s">
        <v>153</v>
      </c>
      <c r="Q9" s="12" t="s">
        <v>128</v>
      </c>
      <c r="R9" s="12" t="s">
        <v>151</v>
      </c>
      <c r="S9" s="12" t="s">
        <v>32</v>
      </c>
      <c r="T9" s="12" t="s">
        <v>147</v>
      </c>
      <c r="U9" s="12">
        <v>2019</v>
      </c>
      <c r="V9" s="12" t="s">
        <v>155</v>
      </c>
      <c r="W9" s="12" t="s">
        <v>517</v>
      </c>
      <c r="X9" s="12" t="s">
        <v>151</v>
      </c>
      <c r="Y9" s="12" t="s">
        <v>151</v>
      </c>
      <c r="Z9" s="71">
        <v>39681</v>
      </c>
      <c r="AA9" s="12" t="s">
        <v>474</v>
      </c>
    </row>
    <row r="10" spans="1:27" s="65" customFormat="1" ht="45" x14ac:dyDescent="0.25">
      <c r="B10" s="12" t="s">
        <v>28</v>
      </c>
      <c r="C10" s="12" t="s">
        <v>151</v>
      </c>
      <c r="D10" s="12" t="s">
        <v>131</v>
      </c>
      <c r="E10" s="12" t="s">
        <v>137</v>
      </c>
      <c r="F10" s="12" t="s">
        <v>142</v>
      </c>
      <c r="G10" s="12" t="s">
        <v>90</v>
      </c>
      <c r="H10" s="12" t="s">
        <v>147</v>
      </c>
      <c r="I10" s="12">
        <v>2013</v>
      </c>
      <c r="J10" s="60">
        <v>32.122058737689883</v>
      </c>
      <c r="K10" s="60">
        <v>4.6897531277797135</v>
      </c>
      <c r="L10" s="12" t="s">
        <v>128</v>
      </c>
      <c r="M10" s="13">
        <v>6.75</v>
      </c>
      <c r="N10" s="61" t="s">
        <v>128</v>
      </c>
      <c r="O10" s="12" t="s">
        <v>128</v>
      </c>
      <c r="P10" s="12" t="s">
        <v>153</v>
      </c>
      <c r="Q10" s="12" t="s">
        <v>128</v>
      </c>
      <c r="R10" s="12" t="s">
        <v>151</v>
      </c>
      <c r="S10" s="12" t="s">
        <v>32</v>
      </c>
      <c r="T10" s="12" t="s">
        <v>147</v>
      </c>
      <c r="U10" s="12">
        <v>2019</v>
      </c>
      <c r="V10" s="12" t="s">
        <v>155</v>
      </c>
      <c r="W10" s="12" t="s">
        <v>517</v>
      </c>
      <c r="X10" s="12" t="s">
        <v>151</v>
      </c>
      <c r="Y10" s="12" t="s">
        <v>151</v>
      </c>
      <c r="Z10" s="71">
        <v>40343</v>
      </c>
      <c r="AA10" s="12" t="s">
        <v>151</v>
      </c>
    </row>
    <row r="11" spans="1:27" s="65" customFormat="1" ht="60" x14ac:dyDescent="0.25">
      <c r="B11" s="12" t="s">
        <v>28</v>
      </c>
      <c r="C11" s="12" t="s">
        <v>154</v>
      </c>
      <c r="D11" s="12" t="s">
        <v>132</v>
      </c>
      <c r="E11" s="12" t="s">
        <v>138</v>
      </c>
      <c r="F11" s="12" t="s">
        <v>143</v>
      </c>
      <c r="G11" s="12" t="s">
        <v>71</v>
      </c>
      <c r="H11" s="12" t="s">
        <v>147</v>
      </c>
      <c r="I11" s="12">
        <v>2010</v>
      </c>
      <c r="J11" s="60">
        <v>6.9785704048023103</v>
      </c>
      <c r="K11" s="60">
        <v>1.0655166570190617</v>
      </c>
      <c r="L11" s="12" t="s">
        <v>128</v>
      </c>
      <c r="M11" s="13">
        <v>3.17</v>
      </c>
      <c r="N11" s="61" t="s">
        <v>128</v>
      </c>
      <c r="O11" s="12" t="s">
        <v>128</v>
      </c>
      <c r="P11" s="12" t="s">
        <v>153</v>
      </c>
      <c r="Q11" s="12" t="s">
        <v>128</v>
      </c>
      <c r="R11" s="12" t="s">
        <v>151</v>
      </c>
      <c r="S11" s="12" t="s">
        <v>32</v>
      </c>
      <c r="T11" s="12" t="s">
        <v>147</v>
      </c>
      <c r="U11" s="12">
        <v>2019</v>
      </c>
      <c r="V11" s="12" t="s">
        <v>155</v>
      </c>
      <c r="W11" s="12" t="s">
        <v>517</v>
      </c>
      <c r="X11" s="12" t="s">
        <v>151</v>
      </c>
      <c r="Y11" s="12" t="s">
        <v>151</v>
      </c>
      <c r="Z11" s="71">
        <v>40135</v>
      </c>
      <c r="AA11" s="12" t="s">
        <v>151</v>
      </c>
    </row>
    <row r="12" spans="1:27" s="65" customFormat="1" ht="45" x14ac:dyDescent="0.25">
      <c r="B12" s="12" t="s">
        <v>28</v>
      </c>
      <c r="C12" s="12" t="s">
        <v>151</v>
      </c>
      <c r="D12" s="12" t="s">
        <v>133</v>
      </c>
      <c r="E12" s="12" t="s">
        <v>139</v>
      </c>
      <c r="F12" s="12" t="s">
        <v>144</v>
      </c>
      <c r="G12" s="12" t="s">
        <v>115</v>
      </c>
      <c r="H12" s="12" t="s">
        <v>147</v>
      </c>
      <c r="I12" s="12">
        <v>2009</v>
      </c>
      <c r="J12" s="60">
        <v>111.70704189840124</v>
      </c>
      <c r="K12" s="60">
        <v>11.419732447623076</v>
      </c>
      <c r="L12" s="12" t="s">
        <v>128</v>
      </c>
      <c r="M12" s="13">
        <v>66.540000000000006</v>
      </c>
      <c r="N12" s="61" t="s">
        <v>128</v>
      </c>
      <c r="O12" s="12" t="s">
        <v>128</v>
      </c>
      <c r="P12" s="12" t="s">
        <v>153</v>
      </c>
      <c r="Q12" s="12" t="s">
        <v>128</v>
      </c>
      <c r="R12" s="12" t="s">
        <v>151</v>
      </c>
      <c r="S12" s="12" t="s">
        <v>32</v>
      </c>
      <c r="T12" s="12" t="s">
        <v>147</v>
      </c>
      <c r="U12" s="12">
        <v>2019</v>
      </c>
      <c r="V12" s="12" t="s">
        <v>155</v>
      </c>
      <c r="W12" s="12" t="s">
        <v>517</v>
      </c>
      <c r="X12" s="12" t="s">
        <v>151</v>
      </c>
      <c r="Y12" s="12" t="s">
        <v>151</v>
      </c>
      <c r="Z12" s="71">
        <v>39259</v>
      </c>
      <c r="AA12" s="12" t="s">
        <v>151</v>
      </c>
    </row>
    <row r="13" spans="1:27" s="65" customFormat="1" ht="45" x14ac:dyDescent="0.25">
      <c r="B13" s="12" t="s">
        <v>28</v>
      </c>
      <c r="C13" s="12" t="s">
        <v>151</v>
      </c>
      <c r="D13" s="12" t="s">
        <v>134</v>
      </c>
      <c r="E13" s="12" t="s">
        <v>110</v>
      </c>
      <c r="F13" s="19" t="s">
        <v>145</v>
      </c>
      <c r="G13" s="12" t="s">
        <v>110</v>
      </c>
      <c r="H13" s="12" t="s">
        <v>147</v>
      </c>
      <c r="I13" s="12" t="s">
        <v>151</v>
      </c>
      <c r="J13" s="60">
        <v>2046</v>
      </c>
      <c r="K13" s="60">
        <v>1312</v>
      </c>
      <c r="L13" s="12" t="s">
        <v>128</v>
      </c>
      <c r="M13" s="13" t="s">
        <v>151</v>
      </c>
      <c r="N13" s="61" t="s">
        <v>128</v>
      </c>
      <c r="O13" s="12" t="s">
        <v>128</v>
      </c>
      <c r="P13" s="12" t="s">
        <v>153</v>
      </c>
      <c r="Q13" s="12" t="s">
        <v>128</v>
      </c>
      <c r="R13" s="12" t="s">
        <v>151</v>
      </c>
      <c r="S13" s="12" t="s">
        <v>37</v>
      </c>
      <c r="T13" s="12" t="s">
        <v>147</v>
      </c>
      <c r="U13" s="12">
        <v>2019</v>
      </c>
      <c r="V13" s="12" t="s">
        <v>157</v>
      </c>
      <c r="W13" s="12" t="s">
        <v>517</v>
      </c>
      <c r="X13" s="12" t="s">
        <v>151</v>
      </c>
      <c r="Y13" s="12" t="s">
        <v>151</v>
      </c>
      <c r="Z13" s="12" t="s">
        <v>128</v>
      </c>
      <c r="AA13" s="12" t="s">
        <v>151</v>
      </c>
    </row>
    <row r="14" spans="1:27" s="65" customFormat="1" ht="30" x14ac:dyDescent="0.25">
      <c r="B14" s="12" t="s">
        <v>28</v>
      </c>
      <c r="C14" s="12" t="s">
        <v>151</v>
      </c>
      <c r="D14" s="12" t="s">
        <v>135</v>
      </c>
      <c r="E14" s="12" t="s">
        <v>140</v>
      </c>
      <c r="F14" s="19" t="s">
        <v>463</v>
      </c>
      <c r="G14" s="12" t="s">
        <v>45</v>
      </c>
      <c r="H14" s="12" t="s">
        <v>147</v>
      </c>
      <c r="I14" s="12" t="s">
        <v>151</v>
      </c>
      <c r="J14" s="60" t="s">
        <v>152</v>
      </c>
      <c r="K14" s="60" t="s">
        <v>152</v>
      </c>
      <c r="L14" s="12" t="s">
        <v>128</v>
      </c>
      <c r="M14" s="13" t="s">
        <v>151</v>
      </c>
      <c r="N14" s="61" t="s">
        <v>128</v>
      </c>
      <c r="O14" s="12" t="s">
        <v>128</v>
      </c>
      <c r="P14" s="12" t="s">
        <v>153</v>
      </c>
      <c r="Q14" s="12" t="s">
        <v>128</v>
      </c>
      <c r="R14" s="12" t="s">
        <v>151</v>
      </c>
      <c r="S14" s="12" t="s">
        <v>37</v>
      </c>
      <c r="T14" s="12" t="s">
        <v>150</v>
      </c>
      <c r="U14" s="12">
        <v>2019</v>
      </c>
      <c r="V14" s="12" t="s">
        <v>151</v>
      </c>
      <c r="W14" s="12" t="s">
        <v>517</v>
      </c>
      <c r="X14" s="12" t="s">
        <v>151</v>
      </c>
      <c r="Y14" s="12" t="s">
        <v>151</v>
      </c>
      <c r="Z14" s="12" t="s">
        <v>128</v>
      </c>
      <c r="AA14" s="12" t="s">
        <v>158</v>
      </c>
    </row>
    <row r="15" spans="1:27" s="65" customFormat="1" ht="45" x14ac:dyDescent="0.25">
      <c r="B15" s="12" t="s">
        <v>28</v>
      </c>
      <c r="C15" s="12" t="s">
        <v>151</v>
      </c>
      <c r="D15" s="12" t="s">
        <v>515</v>
      </c>
      <c r="E15" s="12" t="s">
        <v>171</v>
      </c>
      <c r="F15" s="19" t="s">
        <v>516</v>
      </c>
      <c r="G15" s="12" t="s">
        <v>60</v>
      </c>
      <c r="H15" s="12" t="s">
        <v>147</v>
      </c>
      <c r="I15" s="12" t="s">
        <v>151</v>
      </c>
      <c r="J15" s="60" t="s">
        <v>152</v>
      </c>
      <c r="K15" s="60" t="s">
        <v>152</v>
      </c>
      <c r="L15" s="12" t="s">
        <v>151</v>
      </c>
      <c r="M15" s="13" t="s">
        <v>151</v>
      </c>
      <c r="N15" s="61" t="s">
        <v>128</v>
      </c>
      <c r="O15" s="12" t="s">
        <v>128</v>
      </c>
      <c r="P15" s="12" t="s">
        <v>153</v>
      </c>
      <c r="Q15" s="12" t="s">
        <v>128</v>
      </c>
      <c r="R15" s="12" t="s">
        <v>151</v>
      </c>
      <c r="S15" s="12" t="s">
        <v>37</v>
      </c>
      <c r="T15" s="12" t="s">
        <v>147</v>
      </c>
      <c r="U15" s="12">
        <v>2019</v>
      </c>
      <c r="V15" s="12" t="s">
        <v>151</v>
      </c>
      <c r="W15" s="12" t="s">
        <v>517</v>
      </c>
      <c r="X15" s="12" t="s">
        <v>151</v>
      </c>
      <c r="Y15" s="12" t="s">
        <v>151</v>
      </c>
      <c r="Z15" s="12" t="s">
        <v>128</v>
      </c>
      <c r="AA15" s="12" t="s">
        <v>151</v>
      </c>
    </row>
    <row r="16" spans="1:27" s="65" customFormat="1" ht="45" x14ac:dyDescent="0.25">
      <c r="B16" s="12" t="s">
        <v>341</v>
      </c>
      <c r="C16" s="12" t="s">
        <v>342</v>
      </c>
      <c r="D16" s="12" t="s">
        <v>457</v>
      </c>
      <c r="E16" s="12" t="s">
        <v>110</v>
      </c>
      <c r="F16" s="12" t="s">
        <v>347</v>
      </c>
      <c r="G16" s="12" t="s">
        <v>110</v>
      </c>
      <c r="H16" s="12" t="s">
        <v>147</v>
      </c>
      <c r="I16" s="19" t="s">
        <v>151</v>
      </c>
      <c r="J16" s="12">
        <v>83</v>
      </c>
      <c r="K16" s="19">
        <v>53</v>
      </c>
      <c r="L16" s="12" t="s">
        <v>151</v>
      </c>
      <c r="M16" s="48" t="s">
        <v>151</v>
      </c>
      <c r="N16" s="72" t="s">
        <v>128</v>
      </c>
      <c r="O16" s="12" t="s">
        <v>128</v>
      </c>
      <c r="P16" s="12" t="s">
        <v>153</v>
      </c>
      <c r="Q16" s="12" t="s">
        <v>128</v>
      </c>
      <c r="R16" s="12" t="s">
        <v>151</v>
      </c>
      <c r="S16" s="12" t="s">
        <v>37</v>
      </c>
      <c r="T16" s="12" t="s">
        <v>147</v>
      </c>
      <c r="U16" s="12">
        <v>2019</v>
      </c>
      <c r="V16" s="12" t="s">
        <v>318</v>
      </c>
      <c r="W16" s="12" t="s">
        <v>517</v>
      </c>
      <c r="X16" s="12" t="s">
        <v>151</v>
      </c>
      <c r="Y16" s="12" t="s">
        <v>151</v>
      </c>
      <c r="Z16" s="12" t="s">
        <v>151</v>
      </c>
      <c r="AA16" s="12" t="s">
        <v>151</v>
      </c>
    </row>
    <row r="17" spans="1:27" s="65" customFormat="1" ht="45" x14ac:dyDescent="0.25">
      <c r="B17" s="12" t="s">
        <v>341</v>
      </c>
      <c r="C17" s="12" t="s">
        <v>342</v>
      </c>
      <c r="D17" s="12" t="s">
        <v>458</v>
      </c>
      <c r="E17" s="12" t="s">
        <v>140</v>
      </c>
      <c r="F17" s="62" t="s">
        <v>459</v>
      </c>
      <c r="G17" s="12" t="s">
        <v>47</v>
      </c>
      <c r="H17" s="12" t="s">
        <v>147</v>
      </c>
      <c r="I17" s="19" t="s">
        <v>151</v>
      </c>
      <c r="J17" s="19" t="s">
        <v>152</v>
      </c>
      <c r="K17" s="19" t="s">
        <v>152</v>
      </c>
      <c r="L17" s="19" t="s">
        <v>151</v>
      </c>
      <c r="M17" s="19" t="s">
        <v>151</v>
      </c>
      <c r="N17" s="72" t="s">
        <v>128</v>
      </c>
      <c r="O17" s="12" t="s">
        <v>128</v>
      </c>
      <c r="P17" s="12" t="s">
        <v>153</v>
      </c>
      <c r="Q17" s="12" t="s">
        <v>128</v>
      </c>
      <c r="R17" s="12" t="s">
        <v>151</v>
      </c>
      <c r="S17" s="12" t="s">
        <v>37</v>
      </c>
      <c r="T17" s="12" t="s">
        <v>147</v>
      </c>
      <c r="U17" s="12">
        <v>2019</v>
      </c>
      <c r="V17" s="12" t="s">
        <v>128</v>
      </c>
      <c r="W17" s="12" t="s">
        <v>517</v>
      </c>
      <c r="X17" s="12" t="s">
        <v>151</v>
      </c>
      <c r="Y17" s="12" t="s">
        <v>151</v>
      </c>
      <c r="Z17" s="12" t="s">
        <v>151</v>
      </c>
      <c r="AA17" s="12" t="s">
        <v>151</v>
      </c>
    </row>
    <row r="18" spans="1:27" s="65" customFormat="1" ht="60" x14ac:dyDescent="0.25">
      <c r="B18" s="12" t="s">
        <v>254</v>
      </c>
      <c r="C18" s="12" t="s">
        <v>163</v>
      </c>
      <c r="D18" s="12" t="s">
        <v>255</v>
      </c>
      <c r="E18" s="12" t="s">
        <v>256</v>
      </c>
      <c r="F18" s="12" t="s">
        <v>257</v>
      </c>
      <c r="G18" s="12" t="s">
        <v>51</v>
      </c>
      <c r="H18" s="12" t="s">
        <v>147</v>
      </c>
      <c r="I18" s="12">
        <v>2010</v>
      </c>
      <c r="J18" s="12" t="s">
        <v>151</v>
      </c>
      <c r="K18" s="12" t="s">
        <v>151</v>
      </c>
      <c r="L18" s="12" t="s">
        <v>151</v>
      </c>
      <c r="M18" s="12" t="s">
        <v>151</v>
      </c>
      <c r="N18" s="56">
        <v>75000</v>
      </c>
      <c r="O18" s="20" t="s">
        <v>151</v>
      </c>
      <c r="P18" s="12" t="s">
        <v>258</v>
      </c>
      <c r="Q18" s="12" t="s">
        <v>259</v>
      </c>
      <c r="R18" s="12" t="s">
        <v>151</v>
      </c>
      <c r="S18" s="12" t="s">
        <v>32</v>
      </c>
      <c r="T18" s="12" t="s">
        <v>147</v>
      </c>
      <c r="U18" s="12">
        <v>2019</v>
      </c>
      <c r="V18" s="12" t="s">
        <v>128</v>
      </c>
      <c r="W18" s="12" t="s">
        <v>517</v>
      </c>
      <c r="X18" s="12" t="s">
        <v>128</v>
      </c>
      <c r="Y18" s="12" t="s">
        <v>128</v>
      </c>
      <c r="Z18" s="12">
        <v>2008</v>
      </c>
      <c r="AA18" s="12" t="s">
        <v>260</v>
      </c>
    </row>
    <row r="19" spans="1:27" s="65" customFormat="1" ht="75" x14ac:dyDescent="0.25">
      <c r="B19" s="12" t="s">
        <v>254</v>
      </c>
      <c r="C19" s="12" t="s">
        <v>163</v>
      </c>
      <c r="D19" s="12" t="s">
        <v>261</v>
      </c>
      <c r="E19" s="12" t="s">
        <v>262</v>
      </c>
      <c r="F19" s="12" t="s">
        <v>267</v>
      </c>
      <c r="G19" s="12" t="s">
        <v>93</v>
      </c>
      <c r="H19" s="11" t="s">
        <v>147</v>
      </c>
      <c r="I19" s="11">
        <v>2008</v>
      </c>
      <c r="J19" s="66">
        <v>359</v>
      </c>
      <c r="K19" s="12" t="s">
        <v>151</v>
      </c>
      <c r="L19" s="12" t="s">
        <v>151</v>
      </c>
      <c r="M19" s="12" t="s">
        <v>151</v>
      </c>
      <c r="N19" s="56">
        <v>196053</v>
      </c>
      <c r="O19" s="12" t="s">
        <v>128</v>
      </c>
      <c r="P19" s="12" t="s">
        <v>258</v>
      </c>
      <c r="Q19" s="12" t="s">
        <v>263</v>
      </c>
      <c r="R19" s="12" t="s">
        <v>151</v>
      </c>
      <c r="S19" s="12" t="s">
        <v>32</v>
      </c>
      <c r="T19" s="11" t="s">
        <v>147</v>
      </c>
      <c r="U19" s="12">
        <v>2019</v>
      </c>
      <c r="V19" s="12" t="s">
        <v>264</v>
      </c>
      <c r="W19" s="12" t="s">
        <v>517</v>
      </c>
      <c r="X19" s="12" t="s">
        <v>128</v>
      </c>
      <c r="Y19" s="12" t="s">
        <v>128</v>
      </c>
      <c r="Z19" s="11">
        <v>2008</v>
      </c>
      <c r="AA19" s="12" t="s">
        <v>151</v>
      </c>
    </row>
    <row r="20" spans="1:27" s="65" customFormat="1" ht="75" x14ac:dyDescent="0.25">
      <c r="B20" s="12" t="s">
        <v>254</v>
      </c>
      <c r="C20" s="12" t="s">
        <v>163</v>
      </c>
      <c r="D20" s="12" t="s">
        <v>265</v>
      </c>
      <c r="E20" s="12" t="s">
        <v>266</v>
      </c>
      <c r="F20" s="12" t="s">
        <v>272</v>
      </c>
      <c r="G20" s="12" t="s">
        <v>93</v>
      </c>
      <c r="H20" s="11" t="s">
        <v>147</v>
      </c>
      <c r="I20" s="11">
        <v>2009</v>
      </c>
      <c r="J20" s="66">
        <v>391</v>
      </c>
      <c r="K20" s="12" t="s">
        <v>151</v>
      </c>
      <c r="L20" s="12" t="s">
        <v>151</v>
      </c>
      <c r="M20" s="12" t="s">
        <v>151</v>
      </c>
      <c r="N20" s="56">
        <v>1890579</v>
      </c>
      <c r="O20" s="12" t="s">
        <v>128</v>
      </c>
      <c r="P20" s="12" t="s">
        <v>258</v>
      </c>
      <c r="Q20" s="12" t="s">
        <v>268</v>
      </c>
      <c r="R20" s="12" t="s">
        <v>151</v>
      </c>
      <c r="S20" s="12" t="s">
        <v>32</v>
      </c>
      <c r="T20" s="11" t="s">
        <v>147</v>
      </c>
      <c r="U20" s="12">
        <v>2019</v>
      </c>
      <c r="V20" s="12" t="s">
        <v>269</v>
      </c>
      <c r="W20" s="12" t="s">
        <v>517</v>
      </c>
      <c r="X20" s="12" t="s">
        <v>128</v>
      </c>
      <c r="Y20" s="12" t="s">
        <v>128</v>
      </c>
      <c r="Z20" s="11">
        <v>2009</v>
      </c>
      <c r="AA20" s="12" t="s">
        <v>151</v>
      </c>
    </row>
    <row r="21" spans="1:27" s="65" customFormat="1" ht="75" x14ac:dyDescent="0.25">
      <c r="B21" s="12" t="s">
        <v>254</v>
      </c>
      <c r="C21" s="12" t="s">
        <v>128</v>
      </c>
      <c r="D21" s="12" t="s">
        <v>270</v>
      </c>
      <c r="E21" s="12" t="s">
        <v>271</v>
      </c>
      <c r="F21" s="12" t="s">
        <v>276</v>
      </c>
      <c r="G21" s="12" t="s">
        <v>93</v>
      </c>
      <c r="H21" s="11" t="s">
        <v>147</v>
      </c>
      <c r="I21" s="11">
        <v>2010</v>
      </c>
      <c r="J21" s="66">
        <v>329</v>
      </c>
      <c r="K21" s="12" t="s">
        <v>151</v>
      </c>
      <c r="L21" s="12" t="s">
        <v>151</v>
      </c>
      <c r="M21" s="12" t="s">
        <v>151</v>
      </c>
      <c r="N21" s="56">
        <v>952623</v>
      </c>
      <c r="O21" s="12" t="s">
        <v>128</v>
      </c>
      <c r="P21" s="12" t="s">
        <v>128</v>
      </c>
      <c r="Q21" s="12" t="s">
        <v>128</v>
      </c>
      <c r="R21" s="12" t="s">
        <v>151</v>
      </c>
      <c r="S21" s="12" t="s">
        <v>32</v>
      </c>
      <c r="T21" s="11" t="s">
        <v>147</v>
      </c>
      <c r="U21" s="12">
        <v>2019</v>
      </c>
      <c r="V21" s="12" t="s">
        <v>273</v>
      </c>
      <c r="W21" s="12" t="s">
        <v>517</v>
      </c>
      <c r="X21" s="12" t="s">
        <v>128</v>
      </c>
      <c r="Y21" s="12" t="s">
        <v>128</v>
      </c>
      <c r="Z21" s="11">
        <v>2010</v>
      </c>
      <c r="AA21" s="12" t="s">
        <v>151</v>
      </c>
    </row>
    <row r="22" spans="1:27" s="65" customFormat="1" ht="75" x14ac:dyDescent="0.25">
      <c r="B22" s="12" t="s">
        <v>254</v>
      </c>
      <c r="C22" s="12" t="s">
        <v>128</v>
      </c>
      <c r="D22" s="12" t="s">
        <v>274</v>
      </c>
      <c r="E22" s="12" t="s">
        <v>275</v>
      </c>
      <c r="F22" s="12" t="s">
        <v>281</v>
      </c>
      <c r="G22" s="12" t="s">
        <v>93</v>
      </c>
      <c r="H22" s="11" t="s">
        <v>147</v>
      </c>
      <c r="I22" s="11">
        <v>2011</v>
      </c>
      <c r="J22" s="66">
        <v>2646</v>
      </c>
      <c r="K22" s="12" t="s">
        <v>151</v>
      </c>
      <c r="L22" s="12" t="s">
        <v>151</v>
      </c>
      <c r="M22" s="12" t="s">
        <v>151</v>
      </c>
      <c r="N22" s="56">
        <v>1397227</v>
      </c>
      <c r="O22" s="12" t="s">
        <v>128</v>
      </c>
      <c r="P22" s="12" t="s">
        <v>128</v>
      </c>
      <c r="Q22" s="12" t="s">
        <v>128</v>
      </c>
      <c r="R22" s="12" t="s">
        <v>151</v>
      </c>
      <c r="S22" s="12" t="s">
        <v>32</v>
      </c>
      <c r="T22" s="11" t="s">
        <v>147</v>
      </c>
      <c r="U22" s="12">
        <v>2019</v>
      </c>
      <c r="V22" s="12" t="s">
        <v>277</v>
      </c>
      <c r="W22" s="12" t="s">
        <v>517</v>
      </c>
      <c r="X22" s="12" t="s">
        <v>128</v>
      </c>
      <c r="Y22" s="12" t="s">
        <v>128</v>
      </c>
      <c r="Z22" s="11">
        <v>2011</v>
      </c>
      <c r="AA22" s="12" t="s">
        <v>151</v>
      </c>
    </row>
    <row r="23" spans="1:27" s="65" customFormat="1" ht="75" x14ac:dyDescent="0.25">
      <c r="B23" s="12" t="s">
        <v>254</v>
      </c>
      <c r="C23" s="12" t="s">
        <v>278</v>
      </c>
      <c r="D23" s="12" t="s">
        <v>279</v>
      </c>
      <c r="E23" s="12" t="s">
        <v>280</v>
      </c>
      <c r="F23" s="12" t="s">
        <v>506</v>
      </c>
      <c r="G23" s="12" t="s">
        <v>93</v>
      </c>
      <c r="H23" s="11" t="s">
        <v>147</v>
      </c>
      <c r="I23" s="11">
        <v>2012</v>
      </c>
      <c r="J23" s="66">
        <v>242</v>
      </c>
      <c r="K23" s="12" t="s">
        <v>151</v>
      </c>
      <c r="L23" s="12" t="s">
        <v>151</v>
      </c>
      <c r="M23" s="12" t="s">
        <v>151</v>
      </c>
      <c r="N23" s="56">
        <v>320830</v>
      </c>
      <c r="O23" s="12" t="s">
        <v>128</v>
      </c>
      <c r="P23" s="12" t="s">
        <v>258</v>
      </c>
      <c r="Q23" s="12" t="s">
        <v>282</v>
      </c>
      <c r="R23" s="12" t="s">
        <v>151</v>
      </c>
      <c r="S23" s="12" t="s">
        <v>32</v>
      </c>
      <c r="T23" s="11" t="s">
        <v>147</v>
      </c>
      <c r="U23" s="12">
        <v>2019</v>
      </c>
      <c r="V23" s="12" t="s">
        <v>283</v>
      </c>
      <c r="W23" s="12" t="s">
        <v>517</v>
      </c>
      <c r="X23" s="12" t="s">
        <v>128</v>
      </c>
      <c r="Y23" s="12" t="s">
        <v>128</v>
      </c>
      <c r="Z23" s="11">
        <v>2012</v>
      </c>
      <c r="AA23" s="12" t="s">
        <v>151</v>
      </c>
    </row>
    <row r="24" spans="1:27" s="65" customFormat="1" ht="75" x14ac:dyDescent="0.25">
      <c r="B24" s="12" t="s">
        <v>254</v>
      </c>
      <c r="C24" s="12" t="s">
        <v>278</v>
      </c>
      <c r="D24" s="12" t="s">
        <v>284</v>
      </c>
      <c r="E24" s="12" t="s">
        <v>285</v>
      </c>
      <c r="F24" s="12" t="s">
        <v>286</v>
      </c>
      <c r="G24" s="12" t="s">
        <v>93</v>
      </c>
      <c r="H24" s="11" t="s">
        <v>147</v>
      </c>
      <c r="I24" s="11">
        <v>2013</v>
      </c>
      <c r="J24" s="66">
        <v>189</v>
      </c>
      <c r="K24" s="12" t="s">
        <v>151</v>
      </c>
      <c r="L24" s="12" t="s">
        <v>151</v>
      </c>
      <c r="M24" s="12" t="s">
        <v>151</v>
      </c>
      <c r="N24" s="56">
        <v>1477526</v>
      </c>
      <c r="O24" s="12" t="s">
        <v>128</v>
      </c>
      <c r="P24" s="12" t="s">
        <v>258</v>
      </c>
      <c r="Q24" s="12" t="s">
        <v>287</v>
      </c>
      <c r="R24" s="12" t="s">
        <v>151</v>
      </c>
      <c r="S24" s="12" t="s">
        <v>32</v>
      </c>
      <c r="T24" s="11" t="s">
        <v>147</v>
      </c>
      <c r="U24" s="12">
        <v>2019</v>
      </c>
      <c r="V24" s="12" t="s">
        <v>288</v>
      </c>
      <c r="W24" s="12" t="s">
        <v>517</v>
      </c>
      <c r="X24" s="12" t="s">
        <v>128</v>
      </c>
      <c r="Y24" s="12" t="s">
        <v>128</v>
      </c>
      <c r="Z24" s="11">
        <v>2013</v>
      </c>
      <c r="AA24" s="12" t="s">
        <v>151</v>
      </c>
    </row>
    <row r="25" spans="1:27" s="65" customFormat="1" ht="75" x14ac:dyDescent="0.25">
      <c r="B25" s="12" t="s">
        <v>254</v>
      </c>
      <c r="C25" s="12" t="s">
        <v>278</v>
      </c>
      <c r="D25" s="12" t="s">
        <v>289</v>
      </c>
      <c r="E25" s="12" t="s">
        <v>547</v>
      </c>
      <c r="F25" s="12" t="s">
        <v>290</v>
      </c>
      <c r="G25" s="12" t="s">
        <v>93</v>
      </c>
      <c r="H25" s="11" t="s">
        <v>147</v>
      </c>
      <c r="I25" s="11">
        <v>2014</v>
      </c>
      <c r="J25" s="66">
        <v>740</v>
      </c>
      <c r="K25" s="12" t="s">
        <v>151</v>
      </c>
      <c r="L25" s="12" t="s">
        <v>151</v>
      </c>
      <c r="M25" s="12" t="s">
        <v>151</v>
      </c>
      <c r="N25" s="56">
        <v>2143261</v>
      </c>
      <c r="O25" s="12" t="s">
        <v>128</v>
      </c>
      <c r="P25" s="12" t="s">
        <v>258</v>
      </c>
      <c r="Q25" s="12" t="s">
        <v>291</v>
      </c>
      <c r="R25" s="12" t="s">
        <v>151</v>
      </c>
      <c r="S25" s="12" t="s">
        <v>32</v>
      </c>
      <c r="T25" s="11" t="s">
        <v>147</v>
      </c>
      <c r="U25" s="12">
        <v>2019</v>
      </c>
      <c r="V25" s="12" t="s">
        <v>292</v>
      </c>
      <c r="W25" s="12" t="s">
        <v>517</v>
      </c>
      <c r="X25" s="12" t="s">
        <v>128</v>
      </c>
      <c r="Y25" s="12" t="s">
        <v>128</v>
      </c>
      <c r="Z25" s="11">
        <v>2014</v>
      </c>
      <c r="AA25" s="12" t="s">
        <v>151</v>
      </c>
    </row>
    <row r="26" spans="1:27" s="65" customFormat="1" ht="75" x14ac:dyDescent="0.25">
      <c r="B26" s="12" t="s">
        <v>254</v>
      </c>
      <c r="C26" s="12" t="s">
        <v>128</v>
      </c>
      <c r="D26" s="12" t="s">
        <v>293</v>
      </c>
      <c r="E26" s="12" t="s">
        <v>548</v>
      </c>
      <c r="F26" s="12" t="s">
        <v>294</v>
      </c>
      <c r="G26" s="12" t="s">
        <v>93</v>
      </c>
      <c r="H26" s="11" t="s">
        <v>147</v>
      </c>
      <c r="I26" s="11">
        <v>2015</v>
      </c>
      <c r="J26" s="66">
        <v>37</v>
      </c>
      <c r="K26" s="12" t="s">
        <v>151</v>
      </c>
      <c r="L26" s="12" t="s">
        <v>151</v>
      </c>
      <c r="M26" s="12" t="s">
        <v>151</v>
      </c>
      <c r="N26" s="61">
        <v>550981</v>
      </c>
      <c r="O26" s="12" t="s">
        <v>128</v>
      </c>
      <c r="P26" s="12" t="s">
        <v>128</v>
      </c>
      <c r="Q26" s="12" t="s">
        <v>128</v>
      </c>
      <c r="R26" s="12" t="s">
        <v>151</v>
      </c>
      <c r="S26" s="12" t="s">
        <v>32</v>
      </c>
      <c r="T26" s="11" t="s">
        <v>147</v>
      </c>
      <c r="U26" s="12">
        <v>2019</v>
      </c>
      <c r="V26" s="12" t="s">
        <v>295</v>
      </c>
      <c r="W26" s="12" t="s">
        <v>517</v>
      </c>
      <c r="X26" s="12" t="s">
        <v>128</v>
      </c>
      <c r="Y26" s="12" t="s">
        <v>128</v>
      </c>
      <c r="Z26" s="11">
        <v>2015</v>
      </c>
      <c r="AA26" s="12" t="s">
        <v>151</v>
      </c>
    </row>
    <row r="27" spans="1:27" s="73" customFormat="1" ht="75" x14ac:dyDescent="0.25">
      <c r="A27" s="65"/>
      <c r="B27" s="12" t="s">
        <v>254</v>
      </c>
      <c r="C27" s="12" t="s">
        <v>128</v>
      </c>
      <c r="D27" s="12" t="s">
        <v>296</v>
      </c>
      <c r="E27" s="12" t="s">
        <v>549</v>
      </c>
      <c r="F27" s="12" t="s">
        <v>297</v>
      </c>
      <c r="G27" s="12" t="s">
        <v>93</v>
      </c>
      <c r="H27" s="11" t="s">
        <v>147</v>
      </c>
      <c r="I27" s="11">
        <v>2016</v>
      </c>
      <c r="J27" s="66">
        <v>234</v>
      </c>
      <c r="K27" s="12" t="s">
        <v>151</v>
      </c>
      <c r="L27" s="12" t="s">
        <v>151</v>
      </c>
      <c r="M27" s="12" t="s">
        <v>151</v>
      </c>
      <c r="N27" s="61">
        <v>1800728</v>
      </c>
      <c r="O27" s="12" t="s">
        <v>128</v>
      </c>
      <c r="P27" s="12" t="s">
        <v>128</v>
      </c>
      <c r="Q27" s="12" t="s">
        <v>128</v>
      </c>
      <c r="R27" s="12" t="s">
        <v>151</v>
      </c>
      <c r="S27" s="12" t="s">
        <v>32</v>
      </c>
      <c r="T27" s="11" t="s">
        <v>147</v>
      </c>
      <c r="U27" s="12">
        <v>2019</v>
      </c>
      <c r="V27" s="12" t="s">
        <v>298</v>
      </c>
      <c r="W27" s="12" t="s">
        <v>517</v>
      </c>
      <c r="X27" s="12" t="s">
        <v>128</v>
      </c>
      <c r="Y27" s="12" t="s">
        <v>128</v>
      </c>
      <c r="Z27" s="11">
        <v>2016</v>
      </c>
      <c r="AA27" s="12" t="s">
        <v>151</v>
      </c>
    </row>
    <row r="28" spans="1:27" s="65" customFormat="1" ht="75" x14ac:dyDescent="0.25">
      <c r="B28" s="12" t="s">
        <v>254</v>
      </c>
      <c r="C28" s="12" t="s">
        <v>128</v>
      </c>
      <c r="D28" s="12" t="s">
        <v>299</v>
      </c>
      <c r="E28" s="12" t="s">
        <v>550</v>
      </c>
      <c r="F28" s="12" t="s">
        <v>300</v>
      </c>
      <c r="G28" s="12" t="s">
        <v>93</v>
      </c>
      <c r="H28" s="11" t="s">
        <v>147</v>
      </c>
      <c r="I28" s="11">
        <v>2017</v>
      </c>
      <c r="J28" s="66">
        <v>32</v>
      </c>
      <c r="K28" s="12" t="s">
        <v>151</v>
      </c>
      <c r="L28" s="12" t="s">
        <v>151</v>
      </c>
      <c r="M28" s="12" t="s">
        <v>151</v>
      </c>
      <c r="N28" s="61">
        <v>1087211</v>
      </c>
      <c r="O28" s="12" t="s">
        <v>128</v>
      </c>
      <c r="P28" s="12" t="s">
        <v>128</v>
      </c>
      <c r="Q28" s="12" t="s">
        <v>128</v>
      </c>
      <c r="R28" s="12" t="s">
        <v>151</v>
      </c>
      <c r="S28" s="12" t="s">
        <v>32</v>
      </c>
      <c r="T28" s="11" t="s">
        <v>147</v>
      </c>
      <c r="U28" s="12">
        <v>2019</v>
      </c>
      <c r="V28" s="12" t="s">
        <v>301</v>
      </c>
      <c r="W28" s="12" t="s">
        <v>517</v>
      </c>
      <c r="X28" s="12" t="s">
        <v>128</v>
      </c>
      <c r="Y28" s="12" t="s">
        <v>128</v>
      </c>
      <c r="Z28" s="74">
        <v>2017</v>
      </c>
      <c r="AA28" s="12" t="s">
        <v>151</v>
      </c>
    </row>
    <row r="29" spans="1:27" s="65" customFormat="1" ht="75" x14ac:dyDescent="0.25">
      <c r="B29" s="12" t="s">
        <v>254</v>
      </c>
      <c r="C29" s="12" t="s">
        <v>128</v>
      </c>
      <c r="D29" s="12" t="s">
        <v>302</v>
      </c>
      <c r="E29" s="12" t="s">
        <v>551</v>
      </c>
      <c r="F29" s="12" t="s">
        <v>303</v>
      </c>
      <c r="G29" s="12" t="s">
        <v>93</v>
      </c>
      <c r="H29" s="48" t="s">
        <v>147</v>
      </c>
      <c r="I29" s="48">
        <v>2018</v>
      </c>
      <c r="J29" s="66">
        <v>92</v>
      </c>
      <c r="K29" s="12" t="s">
        <v>151</v>
      </c>
      <c r="L29" s="12" t="s">
        <v>151</v>
      </c>
      <c r="M29" s="12" t="s">
        <v>151</v>
      </c>
      <c r="N29" s="61">
        <v>977726</v>
      </c>
      <c r="O29" s="12" t="s">
        <v>128</v>
      </c>
      <c r="P29" s="12" t="s">
        <v>128</v>
      </c>
      <c r="Q29" s="12" t="s">
        <v>128</v>
      </c>
      <c r="R29" s="12" t="s">
        <v>151</v>
      </c>
      <c r="S29" s="12" t="s">
        <v>32</v>
      </c>
      <c r="T29" s="11" t="s">
        <v>150</v>
      </c>
      <c r="U29" s="12">
        <v>2019</v>
      </c>
      <c r="V29" s="12" t="s">
        <v>304</v>
      </c>
      <c r="W29" s="12" t="s">
        <v>517</v>
      </c>
      <c r="X29" s="12" t="s">
        <v>128</v>
      </c>
      <c r="Y29" s="12" t="s">
        <v>128</v>
      </c>
      <c r="Z29" s="11">
        <v>2017</v>
      </c>
      <c r="AA29" s="12" t="s">
        <v>151</v>
      </c>
    </row>
    <row r="30" spans="1:27" s="65" customFormat="1" ht="75" x14ac:dyDescent="0.25">
      <c r="B30" s="12" t="s">
        <v>254</v>
      </c>
      <c r="C30" s="12" t="s">
        <v>128</v>
      </c>
      <c r="D30" s="12" t="s">
        <v>305</v>
      </c>
      <c r="E30" s="12" t="s">
        <v>552</v>
      </c>
      <c r="F30" s="12" t="s">
        <v>607</v>
      </c>
      <c r="G30" s="12" t="s">
        <v>93</v>
      </c>
      <c r="H30" s="48" t="s">
        <v>147</v>
      </c>
      <c r="I30" s="48">
        <v>2019</v>
      </c>
      <c r="J30" s="66">
        <v>1453</v>
      </c>
      <c r="K30" s="12" t="s">
        <v>151</v>
      </c>
      <c r="L30" s="12" t="s">
        <v>151</v>
      </c>
      <c r="M30" s="12" t="s">
        <v>151</v>
      </c>
      <c r="N30" s="61" t="s">
        <v>152</v>
      </c>
      <c r="O30" s="12" t="s">
        <v>128</v>
      </c>
      <c r="P30" s="12" t="s">
        <v>128</v>
      </c>
      <c r="Q30" s="12" t="s">
        <v>128</v>
      </c>
      <c r="R30" s="12" t="s">
        <v>151</v>
      </c>
      <c r="S30" s="12" t="s">
        <v>32</v>
      </c>
      <c r="T30" s="11" t="s">
        <v>148</v>
      </c>
      <c r="U30" s="12">
        <v>2019</v>
      </c>
      <c r="V30" s="12" t="s">
        <v>306</v>
      </c>
      <c r="W30" s="12" t="s">
        <v>517</v>
      </c>
      <c r="X30" s="12" t="s">
        <v>128</v>
      </c>
      <c r="Y30" s="12" t="s">
        <v>128</v>
      </c>
      <c r="Z30" s="11">
        <v>2019</v>
      </c>
      <c r="AA30" s="12" t="s">
        <v>151</v>
      </c>
    </row>
    <row r="31" spans="1:27" s="65" customFormat="1" ht="75" x14ac:dyDescent="0.25">
      <c r="B31" s="12" t="s">
        <v>254</v>
      </c>
      <c r="C31" s="12" t="s">
        <v>128</v>
      </c>
      <c r="D31" s="12" t="s">
        <v>307</v>
      </c>
      <c r="E31" s="12" t="s">
        <v>553</v>
      </c>
      <c r="F31" s="12" t="s">
        <v>608</v>
      </c>
      <c r="G31" s="12" t="s">
        <v>93</v>
      </c>
      <c r="H31" s="11" t="s">
        <v>150</v>
      </c>
      <c r="I31" s="11">
        <v>2021</v>
      </c>
      <c r="J31" s="66">
        <v>15</v>
      </c>
      <c r="K31" s="12" t="s">
        <v>151</v>
      </c>
      <c r="L31" s="12" t="s">
        <v>151</v>
      </c>
      <c r="M31" s="12" t="s">
        <v>151</v>
      </c>
      <c r="N31" s="61" t="s">
        <v>152</v>
      </c>
      <c r="O31" s="12" t="s">
        <v>128</v>
      </c>
      <c r="P31" s="12" t="s">
        <v>128</v>
      </c>
      <c r="Q31" s="12" t="s">
        <v>128</v>
      </c>
      <c r="R31" s="12" t="s">
        <v>151</v>
      </c>
      <c r="S31" s="12" t="s">
        <v>32</v>
      </c>
      <c r="T31" s="11" t="s">
        <v>148</v>
      </c>
      <c r="U31" s="12">
        <v>2019</v>
      </c>
      <c r="V31" s="12" t="s">
        <v>308</v>
      </c>
      <c r="W31" s="12" t="s">
        <v>517</v>
      </c>
      <c r="X31" s="12" t="s">
        <v>128</v>
      </c>
      <c r="Y31" s="12" t="s">
        <v>128</v>
      </c>
      <c r="Z31" s="11">
        <v>2020</v>
      </c>
      <c r="AA31" s="12" t="s">
        <v>151</v>
      </c>
    </row>
    <row r="32" spans="1:27" s="65" customFormat="1" ht="75" x14ac:dyDescent="0.25">
      <c r="B32" s="12" t="s">
        <v>254</v>
      </c>
      <c r="C32" s="12" t="s">
        <v>128</v>
      </c>
      <c r="D32" s="12" t="s">
        <v>507</v>
      </c>
      <c r="E32" s="12" t="s">
        <v>508</v>
      </c>
      <c r="F32" s="12" t="s">
        <v>509</v>
      </c>
      <c r="G32" s="12" t="s">
        <v>93</v>
      </c>
      <c r="H32" s="11" t="s">
        <v>147</v>
      </c>
      <c r="I32" s="11">
        <v>2019</v>
      </c>
      <c r="J32" s="66">
        <v>371</v>
      </c>
      <c r="K32" s="12" t="s">
        <v>151</v>
      </c>
      <c r="L32" s="12" t="s">
        <v>151</v>
      </c>
      <c r="M32" s="12" t="s">
        <v>151</v>
      </c>
      <c r="N32" s="61" t="s">
        <v>128</v>
      </c>
      <c r="O32" s="12" t="s">
        <v>128</v>
      </c>
      <c r="P32" s="12" t="s">
        <v>128</v>
      </c>
      <c r="Q32" s="12" t="s">
        <v>128</v>
      </c>
      <c r="R32" s="12" t="s">
        <v>151</v>
      </c>
      <c r="S32" s="12" t="s">
        <v>32</v>
      </c>
      <c r="T32" s="11" t="s">
        <v>147</v>
      </c>
      <c r="U32" s="12">
        <v>2019</v>
      </c>
      <c r="V32" s="12" t="s">
        <v>510</v>
      </c>
      <c r="W32" s="12" t="s">
        <v>517</v>
      </c>
      <c r="X32" s="12" t="s">
        <v>128</v>
      </c>
      <c r="Y32" s="12" t="s">
        <v>128</v>
      </c>
      <c r="Z32" s="11">
        <v>2019</v>
      </c>
      <c r="AA32" s="12" t="s">
        <v>151</v>
      </c>
    </row>
    <row r="33" spans="2:27" s="65" customFormat="1" ht="75" x14ac:dyDescent="0.25">
      <c r="B33" s="12" t="s">
        <v>252</v>
      </c>
      <c r="C33" s="12" t="s">
        <v>163</v>
      </c>
      <c r="D33" s="12" t="s">
        <v>232</v>
      </c>
      <c r="E33" s="12" t="s">
        <v>233</v>
      </c>
      <c r="F33" s="12" t="s">
        <v>234</v>
      </c>
      <c r="G33" s="12" t="s">
        <v>75</v>
      </c>
      <c r="H33" s="12" t="s">
        <v>147</v>
      </c>
      <c r="I33" s="12">
        <v>2011</v>
      </c>
      <c r="J33" s="60">
        <v>1233.54</v>
      </c>
      <c r="K33" s="60">
        <v>207.042412931266</v>
      </c>
      <c r="L33" s="12" t="s">
        <v>151</v>
      </c>
      <c r="M33" s="12">
        <v>1229.8699999999999</v>
      </c>
      <c r="N33" s="61">
        <v>198811</v>
      </c>
      <c r="O33" s="12" t="s">
        <v>151</v>
      </c>
      <c r="P33" s="12" t="s">
        <v>235</v>
      </c>
      <c r="Q33" s="12" t="s">
        <v>559</v>
      </c>
      <c r="R33" s="12" t="s">
        <v>151</v>
      </c>
      <c r="S33" s="12" t="s">
        <v>32</v>
      </c>
      <c r="T33" s="12" t="s">
        <v>147</v>
      </c>
      <c r="U33" s="12">
        <v>2019</v>
      </c>
      <c r="V33" s="12" t="s">
        <v>236</v>
      </c>
      <c r="W33" s="12" t="s">
        <v>517</v>
      </c>
      <c r="X33" s="12" t="s">
        <v>151</v>
      </c>
      <c r="Y33" s="12" t="s">
        <v>151</v>
      </c>
      <c r="Z33" s="12">
        <v>2010</v>
      </c>
      <c r="AA33" s="12" t="s">
        <v>237</v>
      </c>
    </row>
    <row r="34" spans="2:27" s="65" customFormat="1" ht="30" x14ac:dyDescent="0.25">
      <c r="B34" s="12" t="s">
        <v>252</v>
      </c>
      <c r="C34" s="12" t="s">
        <v>253</v>
      </c>
      <c r="D34" s="12" t="s">
        <v>238</v>
      </c>
      <c r="E34" s="12" t="s">
        <v>239</v>
      </c>
      <c r="F34" s="12" t="s">
        <v>240</v>
      </c>
      <c r="G34" s="12" t="s">
        <v>75</v>
      </c>
      <c r="H34" s="12" t="s">
        <v>147</v>
      </c>
      <c r="I34" s="12">
        <v>2009</v>
      </c>
      <c r="J34" s="60">
        <v>2127.8404532454151</v>
      </c>
      <c r="K34" s="60">
        <v>201.76290548015888</v>
      </c>
      <c r="L34" s="12" t="s">
        <v>151</v>
      </c>
      <c r="M34" s="12">
        <v>2943.19</v>
      </c>
      <c r="N34" s="61">
        <v>74497</v>
      </c>
      <c r="O34" s="12" t="s">
        <v>151</v>
      </c>
      <c r="P34" s="12" t="s">
        <v>241</v>
      </c>
      <c r="Q34" s="12" t="s">
        <v>128</v>
      </c>
      <c r="R34" s="12" t="s">
        <v>151</v>
      </c>
      <c r="S34" s="12" t="s">
        <v>32</v>
      </c>
      <c r="T34" s="12" t="s">
        <v>147</v>
      </c>
      <c r="U34" s="12">
        <v>2019</v>
      </c>
      <c r="V34" s="12" t="s">
        <v>236</v>
      </c>
      <c r="W34" s="12" t="s">
        <v>517</v>
      </c>
      <c r="X34" s="12" t="s">
        <v>151</v>
      </c>
      <c r="Y34" s="12" t="s">
        <v>151</v>
      </c>
      <c r="Z34" s="12">
        <v>2009</v>
      </c>
      <c r="AA34" s="12" t="s">
        <v>151</v>
      </c>
    </row>
    <row r="35" spans="2:27" s="65" customFormat="1" ht="60" x14ac:dyDescent="0.25">
      <c r="B35" s="12" t="s">
        <v>252</v>
      </c>
      <c r="C35" s="12" t="s">
        <v>151</v>
      </c>
      <c r="D35" s="12" t="s">
        <v>242</v>
      </c>
      <c r="E35" s="12" t="s">
        <v>243</v>
      </c>
      <c r="F35" s="12" t="s">
        <v>244</v>
      </c>
      <c r="G35" s="12" t="s">
        <v>60</v>
      </c>
      <c r="H35" s="12" t="s">
        <v>147</v>
      </c>
      <c r="I35" s="12" t="s">
        <v>151</v>
      </c>
      <c r="J35" s="60">
        <v>2786</v>
      </c>
      <c r="K35" s="60">
        <v>372</v>
      </c>
      <c r="L35" s="12" t="s">
        <v>151</v>
      </c>
      <c r="M35" s="12" t="s">
        <v>151</v>
      </c>
      <c r="N35" s="61" t="s">
        <v>128</v>
      </c>
      <c r="O35" s="12" t="s">
        <v>128</v>
      </c>
      <c r="P35" s="12" t="s">
        <v>245</v>
      </c>
      <c r="Q35" s="55">
        <v>60000</v>
      </c>
      <c r="R35" s="12" t="s">
        <v>151</v>
      </c>
      <c r="S35" s="12" t="s">
        <v>37</v>
      </c>
      <c r="T35" s="12" t="s">
        <v>147</v>
      </c>
      <c r="U35" s="12">
        <v>2019</v>
      </c>
      <c r="V35" s="12" t="s">
        <v>246</v>
      </c>
      <c r="W35" s="12" t="s">
        <v>517</v>
      </c>
      <c r="X35" s="12" t="s">
        <v>151</v>
      </c>
      <c r="Y35" s="12" t="s">
        <v>151</v>
      </c>
      <c r="Z35" s="12" t="s">
        <v>151</v>
      </c>
      <c r="AA35" s="12" t="s">
        <v>151</v>
      </c>
    </row>
    <row r="36" spans="2:27" s="65" customFormat="1" ht="60" x14ac:dyDescent="0.25">
      <c r="B36" s="12" t="s">
        <v>252</v>
      </c>
      <c r="C36" s="12" t="s">
        <v>151</v>
      </c>
      <c r="D36" s="12" t="s">
        <v>247</v>
      </c>
      <c r="E36" s="12" t="s">
        <v>248</v>
      </c>
      <c r="F36" s="12" t="s">
        <v>249</v>
      </c>
      <c r="G36" s="12" t="s">
        <v>49</v>
      </c>
      <c r="H36" s="12" t="s">
        <v>147</v>
      </c>
      <c r="I36" s="12">
        <v>2019</v>
      </c>
      <c r="J36" s="60">
        <v>1132.4848700507346</v>
      </c>
      <c r="K36" s="60">
        <v>422.51790343671786</v>
      </c>
      <c r="L36" s="12" t="s">
        <v>151</v>
      </c>
      <c r="M36" s="75">
        <v>2004.8043455585596</v>
      </c>
      <c r="N36" s="61">
        <v>975000</v>
      </c>
      <c r="O36" s="12" t="s">
        <v>128</v>
      </c>
      <c r="P36" s="12" t="s">
        <v>250</v>
      </c>
      <c r="Q36" s="12" t="s">
        <v>251</v>
      </c>
      <c r="R36" s="12" t="s">
        <v>151</v>
      </c>
      <c r="S36" s="12" t="s">
        <v>32</v>
      </c>
      <c r="T36" s="12" t="s">
        <v>148</v>
      </c>
      <c r="U36" s="12">
        <v>2019</v>
      </c>
      <c r="V36" s="12" t="s">
        <v>128</v>
      </c>
      <c r="W36" s="12" t="s">
        <v>517</v>
      </c>
      <c r="X36" s="12" t="s">
        <v>128</v>
      </c>
      <c r="Y36" s="12" t="s">
        <v>128</v>
      </c>
      <c r="Z36" s="12">
        <v>2019</v>
      </c>
      <c r="AA36" s="12" t="s">
        <v>151</v>
      </c>
    </row>
    <row r="37" spans="2:27" s="65" customFormat="1" ht="75" x14ac:dyDescent="0.25">
      <c r="B37" s="12" t="s">
        <v>309</v>
      </c>
      <c r="C37" s="12" t="s">
        <v>163</v>
      </c>
      <c r="D37" s="12" t="s">
        <v>310</v>
      </c>
      <c r="E37" s="12" t="s">
        <v>311</v>
      </c>
      <c r="F37" s="12" t="s">
        <v>312</v>
      </c>
      <c r="G37" s="12" t="s">
        <v>75</v>
      </c>
      <c r="H37" s="12" t="s">
        <v>147</v>
      </c>
      <c r="I37" s="12">
        <v>2015</v>
      </c>
      <c r="J37" s="60">
        <v>1043.74</v>
      </c>
      <c r="K37" s="60">
        <v>36.909999999999997</v>
      </c>
      <c r="L37" s="12" t="s">
        <v>151</v>
      </c>
      <c r="M37" s="12">
        <v>2034.32</v>
      </c>
      <c r="N37" s="56">
        <v>950000</v>
      </c>
      <c r="O37" s="20" t="s">
        <v>128</v>
      </c>
      <c r="P37" s="12" t="s">
        <v>235</v>
      </c>
      <c r="Q37" s="12" t="s">
        <v>313</v>
      </c>
      <c r="R37" s="12" t="s">
        <v>151</v>
      </c>
      <c r="S37" s="12" t="s">
        <v>32</v>
      </c>
      <c r="T37" s="12" t="s">
        <v>147</v>
      </c>
      <c r="U37" s="12">
        <v>2019</v>
      </c>
      <c r="V37" s="12" t="s">
        <v>314</v>
      </c>
      <c r="W37" s="12" t="s">
        <v>517</v>
      </c>
      <c r="X37" s="12" t="s">
        <v>151</v>
      </c>
      <c r="Y37" s="12" t="s">
        <v>151</v>
      </c>
      <c r="Z37" s="12">
        <v>2005</v>
      </c>
      <c r="AA37" s="12" t="s">
        <v>151</v>
      </c>
    </row>
    <row r="38" spans="2:27" s="65" customFormat="1" ht="45" x14ac:dyDescent="0.25">
      <c r="B38" s="12" t="s">
        <v>309</v>
      </c>
      <c r="C38" s="12" t="s">
        <v>151</v>
      </c>
      <c r="D38" s="12" t="s">
        <v>315</v>
      </c>
      <c r="E38" s="12" t="s">
        <v>316</v>
      </c>
      <c r="F38" s="12" t="s">
        <v>317</v>
      </c>
      <c r="G38" s="12" t="s">
        <v>110</v>
      </c>
      <c r="H38" s="12" t="s">
        <v>147</v>
      </c>
      <c r="I38" s="12" t="s">
        <v>151</v>
      </c>
      <c r="J38" s="60">
        <v>640</v>
      </c>
      <c r="K38" s="60">
        <v>410</v>
      </c>
      <c r="L38" s="12" t="s">
        <v>151</v>
      </c>
      <c r="M38" s="12" t="s">
        <v>151</v>
      </c>
      <c r="N38" s="56" t="s">
        <v>128</v>
      </c>
      <c r="O38" s="20" t="s">
        <v>128</v>
      </c>
      <c r="P38" s="20" t="s">
        <v>128</v>
      </c>
      <c r="Q38" s="20" t="s">
        <v>128</v>
      </c>
      <c r="R38" s="12" t="s">
        <v>151</v>
      </c>
      <c r="S38" s="12" t="s">
        <v>37</v>
      </c>
      <c r="T38" s="12" t="s">
        <v>147</v>
      </c>
      <c r="U38" s="12">
        <v>2019</v>
      </c>
      <c r="V38" s="12" t="s">
        <v>318</v>
      </c>
      <c r="W38" s="12" t="s">
        <v>517</v>
      </c>
      <c r="X38" s="12" t="s">
        <v>151</v>
      </c>
      <c r="Y38" s="12" t="s">
        <v>151</v>
      </c>
      <c r="Z38" s="12" t="s">
        <v>128</v>
      </c>
      <c r="AA38" s="12" t="s">
        <v>151</v>
      </c>
    </row>
    <row r="39" spans="2:27" s="65" customFormat="1" ht="45" x14ac:dyDescent="0.25">
      <c r="B39" s="12" t="s">
        <v>309</v>
      </c>
      <c r="C39" s="12" t="s">
        <v>151</v>
      </c>
      <c r="D39" s="12" t="s">
        <v>319</v>
      </c>
      <c r="E39" s="12" t="s">
        <v>320</v>
      </c>
      <c r="F39" s="12" t="s">
        <v>438</v>
      </c>
      <c r="G39" s="12" t="s">
        <v>60</v>
      </c>
      <c r="H39" s="12" t="s">
        <v>147</v>
      </c>
      <c r="I39" s="12" t="s">
        <v>151</v>
      </c>
      <c r="J39" s="60">
        <v>3066</v>
      </c>
      <c r="K39" s="60">
        <v>284</v>
      </c>
      <c r="L39" s="12" t="s">
        <v>151</v>
      </c>
      <c r="M39" s="12" t="s">
        <v>151</v>
      </c>
      <c r="N39" s="56" t="s">
        <v>128</v>
      </c>
      <c r="O39" s="20" t="s">
        <v>128</v>
      </c>
      <c r="P39" s="20" t="s">
        <v>128</v>
      </c>
      <c r="Q39" s="20" t="s">
        <v>128</v>
      </c>
      <c r="R39" s="12" t="s">
        <v>151</v>
      </c>
      <c r="S39" s="12" t="s">
        <v>37</v>
      </c>
      <c r="T39" s="12" t="s">
        <v>147</v>
      </c>
      <c r="U39" s="12">
        <v>2019</v>
      </c>
      <c r="V39" s="12" t="s">
        <v>321</v>
      </c>
      <c r="W39" s="12" t="s">
        <v>517</v>
      </c>
      <c r="X39" s="12" t="s">
        <v>151</v>
      </c>
      <c r="Y39" s="12" t="s">
        <v>151</v>
      </c>
      <c r="Z39" s="12">
        <v>2009</v>
      </c>
      <c r="AA39" s="12" t="s">
        <v>151</v>
      </c>
    </row>
    <row r="40" spans="2:27" s="65" customFormat="1" ht="56.1" customHeight="1" x14ac:dyDescent="0.2">
      <c r="B40" s="12" t="s">
        <v>492</v>
      </c>
      <c r="C40" s="12" t="s">
        <v>493</v>
      </c>
      <c r="D40" s="12" t="s">
        <v>494</v>
      </c>
      <c r="E40" s="12" t="s">
        <v>495</v>
      </c>
      <c r="F40" s="76" t="s">
        <v>496</v>
      </c>
      <c r="G40" s="12" t="s">
        <v>115</v>
      </c>
      <c r="H40" s="12" t="s">
        <v>147</v>
      </c>
      <c r="I40" s="12">
        <v>2008</v>
      </c>
      <c r="J40" s="60">
        <v>6218.0122017011199</v>
      </c>
      <c r="K40" s="60">
        <v>456.33511989394128</v>
      </c>
      <c r="L40" s="12" t="s">
        <v>151</v>
      </c>
      <c r="M40" s="77">
        <v>8778</v>
      </c>
      <c r="N40" s="61">
        <v>1488675</v>
      </c>
      <c r="O40" s="61">
        <v>2000</v>
      </c>
      <c r="P40" s="12" t="s">
        <v>497</v>
      </c>
      <c r="Q40" s="12" t="s">
        <v>128</v>
      </c>
      <c r="R40" s="12" t="s">
        <v>151</v>
      </c>
      <c r="S40" s="12" t="s">
        <v>32</v>
      </c>
      <c r="T40" s="12" t="s">
        <v>147</v>
      </c>
      <c r="U40" s="12">
        <v>2019</v>
      </c>
      <c r="V40" s="12" t="s">
        <v>498</v>
      </c>
      <c r="W40" s="12" t="s">
        <v>517</v>
      </c>
      <c r="X40" s="12" t="s">
        <v>151</v>
      </c>
      <c r="Y40" s="12" t="s">
        <v>151</v>
      </c>
      <c r="Z40" s="12">
        <v>2005</v>
      </c>
      <c r="AA40" s="12" t="s">
        <v>151</v>
      </c>
    </row>
    <row r="41" spans="2:27" s="65" customFormat="1" ht="75" x14ac:dyDescent="0.25">
      <c r="B41" s="19" t="s">
        <v>160</v>
      </c>
      <c r="C41" s="12" t="s">
        <v>128</v>
      </c>
      <c r="D41" s="12" t="s">
        <v>161</v>
      </c>
      <c r="E41" s="12" t="s">
        <v>162</v>
      </c>
      <c r="F41" s="12" t="s">
        <v>521</v>
      </c>
      <c r="G41" s="12" t="s">
        <v>58</v>
      </c>
      <c r="H41" s="11" t="s">
        <v>148</v>
      </c>
      <c r="I41" s="11">
        <v>2021</v>
      </c>
      <c r="J41" s="78" t="s">
        <v>152</v>
      </c>
      <c r="K41" s="78" t="s">
        <v>152</v>
      </c>
      <c r="L41" s="19" t="s">
        <v>128</v>
      </c>
      <c r="M41" s="19" t="s">
        <v>128</v>
      </c>
      <c r="N41" s="56">
        <v>1937926</v>
      </c>
      <c r="O41" s="11" t="s">
        <v>128</v>
      </c>
      <c r="P41" s="12" t="s">
        <v>172</v>
      </c>
      <c r="Q41" s="20">
        <v>1937926</v>
      </c>
      <c r="R41" s="19" t="s">
        <v>128</v>
      </c>
      <c r="S41" s="19" t="s">
        <v>32</v>
      </c>
      <c r="T41" s="11" t="s">
        <v>148</v>
      </c>
      <c r="U41" s="11">
        <v>2019</v>
      </c>
      <c r="V41" s="12" t="s">
        <v>151</v>
      </c>
      <c r="W41" s="12" t="s">
        <v>517</v>
      </c>
      <c r="X41" s="11" t="s">
        <v>128</v>
      </c>
      <c r="Y41" s="11" t="s">
        <v>128</v>
      </c>
      <c r="Z41" s="11">
        <v>2008</v>
      </c>
      <c r="AA41" s="12" t="s">
        <v>554</v>
      </c>
    </row>
    <row r="42" spans="2:27" s="65" customFormat="1" ht="90" x14ac:dyDescent="0.25">
      <c r="B42" s="19" t="s">
        <v>160</v>
      </c>
      <c r="C42" s="12" t="s">
        <v>163</v>
      </c>
      <c r="D42" s="12" t="s">
        <v>164</v>
      </c>
      <c r="E42" s="12" t="s">
        <v>165</v>
      </c>
      <c r="F42" s="12" t="s">
        <v>166</v>
      </c>
      <c r="G42" s="12" t="s">
        <v>62</v>
      </c>
      <c r="H42" s="11" t="s">
        <v>147</v>
      </c>
      <c r="I42" s="11">
        <v>2015</v>
      </c>
      <c r="J42" s="78">
        <v>17.646548213097265</v>
      </c>
      <c r="K42" s="78">
        <v>2.0800697258259451</v>
      </c>
      <c r="L42" s="19" t="s">
        <v>128</v>
      </c>
      <c r="M42" s="19">
        <v>12</v>
      </c>
      <c r="N42" s="56">
        <v>328552</v>
      </c>
      <c r="O42" s="11" t="s">
        <v>128</v>
      </c>
      <c r="P42" s="12" t="s">
        <v>167</v>
      </c>
      <c r="Q42" s="12" t="s">
        <v>168</v>
      </c>
      <c r="R42" s="19" t="s">
        <v>128</v>
      </c>
      <c r="S42" s="19" t="s">
        <v>32</v>
      </c>
      <c r="T42" s="11" t="s">
        <v>147</v>
      </c>
      <c r="U42" s="11">
        <v>2019</v>
      </c>
      <c r="V42" s="12" t="s">
        <v>169</v>
      </c>
      <c r="W42" s="12" t="s">
        <v>517</v>
      </c>
      <c r="X42" s="11" t="s">
        <v>128</v>
      </c>
      <c r="Y42" s="11" t="s">
        <v>128</v>
      </c>
      <c r="Z42" s="11">
        <v>2015</v>
      </c>
      <c r="AA42" s="12" t="s">
        <v>555</v>
      </c>
    </row>
    <row r="43" spans="2:27" s="65" customFormat="1" ht="75" x14ac:dyDescent="0.25">
      <c r="B43" s="19" t="s">
        <v>160</v>
      </c>
      <c r="C43" s="12" t="s">
        <v>128</v>
      </c>
      <c r="D43" s="12" t="s">
        <v>170</v>
      </c>
      <c r="E43" s="12" t="s">
        <v>171</v>
      </c>
      <c r="F43" s="12" t="s">
        <v>558</v>
      </c>
      <c r="G43" s="12" t="s">
        <v>60</v>
      </c>
      <c r="H43" s="11" t="s">
        <v>147</v>
      </c>
      <c r="I43" s="11" t="s">
        <v>151</v>
      </c>
      <c r="J43" s="78">
        <v>2742.2214019496478</v>
      </c>
      <c r="K43" s="78">
        <v>281.66310900185641</v>
      </c>
      <c r="L43" s="19" t="s">
        <v>151</v>
      </c>
      <c r="M43" s="19" t="s">
        <v>151</v>
      </c>
      <c r="N43" s="56" t="s">
        <v>128</v>
      </c>
      <c r="O43" s="11" t="s">
        <v>128</v>
      </c>
      <c r="P43" s="12" t="s">
        <v>172</v>
      </c>
      <c r="Q43" s="12" t="s">
        <v>128</v>
      </c>
      <c r="R43" s="19" t="s">
        <v>128</v>
      </c>
      <c r="S43" s="19" t="s">
        <v>37</v>
      </c>
      <c r="T43" s="11" t="s">
        <v>150</v>
      </c>
      <c r="U43" s="11">
        <v>2019</v>
      </c>
      <c r="V43" s="12" t="s">
        <v>151</v>
      </c>
      <c r="W43" s="12" t="s">
        <v>517</v>
      </c>
      <c r="X43" s="11" t="s">
        <v>128</v>
      </c>
      <c r="Y43" s="11" t="s">
        <v>128</v>
      </c>
      <c r="Z43" s="11">
        <v>2008</v>
      </c>
      <c r="AA43" s="12" t="s">
        <v>173</v>
      </c>
    </row>
    <row r="44" spans="2:27" s="65" customFormat="1" ht="45" x14ac:dyDescent="0.25">
      <c r="B44" s="19" t="s">
        <v>160</v>
      </c>
      <c r="C44" s="12" t="s">
        <v>128</v>
      </c>
      <c r="D44" s="12" t="s">
        <v>174</v>
      </c>
      <c r="E44" s="12" t="s">
        <v>175</v>
      </c>
      <c r="F44" s="12" t="s">
        <v>176</v>
      </c>
      <c r="G44" s="12" t="s">
        <v>87</v>
      </c>
      <c r="H44" s="11" t="s">
        <v>147</v>
      </c>
      <c r="I44" s="11">
        <v>2012</v>
      </c>
      <c r="J44" s="19">
        <v>74.099999999999994</v>
      </c>
      <c r="K44" s="19">
        <v>18.600000000000001</v>
      </c>
      <c r="L44" s="19" t="s">
        <v>128</v>
      </c>
      <c r="M44" s="19" t="s">
        <v>128</v>
      </c>
      <c r="N44" s="56">
        <v>70500</v>
      </c>
      <c r="O44" s="11" t="s">
        <v>128</v>
      </c>
      <c r="P44" s="12" t="s">
        <v>172</v>
      </c>
      <c r="Q44" s="55">
        <v>70500</v>
      </c>
      <c r="R44" s="19" t="s">
        <v>128</v>
      </c>
      <c r="S44" s="19" t="s">
        <v>32</v>
      </c>
      <c r="T44" s="11" t="s">
        <v>147</v>
      </c>
      <c r="U44" s="11">
        <v>2019</v>
      </c>
      <c r="V44" s="12" t="s">
        <v>215</v>
      </c>
      <c r="W44" s="12" t="s">
        <v>517</v>
      </c>
      <c r="X44" s="11" t="s">
        <v>128</v>
      </c>
      <c r="Y44" s="11" t="s">
        <v>128</v>
      </c>
      <c r="Z44" s="11">
        <v>2012</v>
      </c>
      <c r="AA44" s="12" t="s">
        <v>177</v>
      </c>
    </row>
    <row r="45" spans="2:27" s="65" customFormat="1" ht="30" x14ac:dyDescent="0.25">
      <c r="B45" s="19" t="s">
        <v>160</v>
      </c>
      <c r="C45" s="12" t="s">
        <v>128</v>
      </c>
      <c r="D45" s="12" t="s">
        <v>178</v>
      </c>
      <c r="E45" s="12" t="s">
        <v>110</v>
      </c>
      <c r="F45" s="12" t="s">
        <v>179</v>
      </c>
      <c r="G45" s="12" t="s">
        <v>110</v>
      </c>
      <c r="H45" s="11" t="s">
        <v>147</v>
      </c>
      <c r="I45" s="11" t="s">
        <v>151</v>
      </c>
      <c r="J45" s="19">
        <v>142</v>
      </c>
      <c r="K45" s="19">
        <v>91</v>
      </c>
      <c r="L45" s="19" t="s">
        <v>151</v>
      </c>
      <c r="M45" s="19" t="s">
        <v>151</v>
      </c>
      <c r="N45" s="56" t="s">
        <v>128</v>
      </c>
      <c r="O45" s="20">
        <v>49586</v>
      </c>
      <c r="P45" s="12" t="s">
        <v>172</v>
      </c>
      <c r="Q45" s="55">
        <v>49586</v>
      </c>
      <c r="R45" s="19" t="s">
        <v>128</v>
      </c>
      <c r="S45" s="19" t="s">
        <v>37</v>
      </c>
      <c r="T45" s="11" t="s">
        <v>147</v>
      </c>
      <c r="U45" s="11">
        <v>2019</v>
      </c>
      <c r="V45" s="12" t="s">
        <v>216</v>
      </c>
      <c r="W45" s="12" t="s">
        <v>517</v>
      </c>
      <c r="X45" s="11" t="s">
        <v>128</v>
      </c>
      <c r="Y45" s="11" t="s">
        <v>128</v>
      </c>
      <c r="Z45" s="11">
        <v>2008</v>
      </c>
      <c r="AA45" s="12" t="s">
        <v>180</v>
      </c>
    </row>
    <row r="46" spans="2:27" s="65" customFormat="1" ht="75" x14ac:dyDescent="0.25">
      <c r="B46" s="19" t="s">
        <v>160</v>
      </c>
      <c r="C46" s="12" t="s">
        <v>128</v>
      </c>
      <c r="D46" s="12" t="s">
        <v>181</v>
      </c>
      <c r="E46" s="12" t="s">
        <v>182</v>
      </c>
      <c r="F46" s="12" t="s">
        <v>183</v>
      </c>
      <c r="G46" s="12" t="s">
        <v>46</v>
      </c>
      <c r="H46" s="11" t="s">
        <v>147</v>
      </c>
      <c r="I46" s="11">
        <v>2011</v>
      </c>
      <c r="J46" s="79">
        <v>36.197316572419489</v>
      </c>
      <c r="K46" s="79">
        <v>2.5816196155606703</v>
      </c>
      <c r="L46" s="19" t="s">
        <v>128</v>
      </c>
      <c r="M46" s="19">
        <v>20</v>
      </c>
      <c r="N46" s="56">
        <v>569518</v>
      </c>
      <c r="O46" s="11" t="s">
        <v>128</v>
      </c>
      <c r="P46" s="12" t="s">
        <v>172</v>
      </c>
      <c r="Q46" s="55">
        <v>569518</v>
      </c>
      <c r="R46" s="19" t="s">
        <v>128</v>
      </c>
      <c r="S46" s="19" t="s">
        <v>32</v>
      </c>
      <c r="T46" s="11" t="s">
        <v>147</v>
      </c>
      <c r="U46" s="11">
        <v>2019</v>
      </c>
      <c r="V46" s="12" t="s">
        <v>217</v>
      </c>
      <c r="W46" s="12" t="s">
        <v>517</v>
      </c>
      <c r="X46" s="11" t="s">
        <v>128</v>
      </c>
      <c r="Y46" s="11" t="s">
        <v>128</v>
      </c>
      <c r="Z46" s="11">
        <v>2009</v>
      </c>
      <c r="AA46" s="12" t="s">
        <v>184</v>
      </c>
    </row>
    <row r="47" spans="2:27" s="65" customFormat="1" ht="75" x14ac:dyDescent="0.25">
      <c r="B47" s="19" t="s">
        <v>160</v>
      </c>
      <c r="C47" s="12" t="s">
        <v>128</v>
      </c>
      <c r="D47" s="12" t="s">
        <v>185</v>
      </c>
      <c r="E47" s="12" t="s">
        <v>186</v>
      </c>
      <c r="F47" s="12" t="s">
        <v>187</v>
      </c>
      <c r="G47" s="19" t="s">
        <v>91</v>
      </c>
      <c r="H47" s="11" t="s">
        <v>147</v>
      </c>
      <c r="I47" s="11">
        <v>2018</v>
      </c>
      <c r="J47" s="80">
        <v>14.22302387278736</v>
      </c>
      <c r="K47" s="80">
        <v>0.65148218068358033</v>
      </c>
      <c r="L47" s="19" t="s">
        <v>128</v>
      </c>
      <c r="M47" s="19">
        <v>13</v>
      </c>
      <c r="N47" s="56">
        <v>329400</v>
      </c>
      <c r="O47" s="11" t="s">
        <v>128</v>
      </c>
      <c r="P47" s="12" t="s">
        <v>172</v>
      </c>
      <c r="Q47" s="55">
        <v>329400</v>
      </c>
      <c r="R47" s="19" t="s">
        <v>128</v>
      </c>
      <c r="S47" s="19" t="s">
        <v>32</v>
      </c>
      <c r="T47" s="11" t="s">
        <v>150</v>
      </c>
      <c r="U47" s="11">
        <v>2019</v>
      </c>
      <c r="V47" s="12" t="s">
        <v>218</v>
      </c>
      <c r="W47" s="12" t="s">
        <v>517</v>
      </c>
      <c r="X47" s="11" t="s">
        <v>128</v>
      </c>
      <c r="Y47" s="11" t="s">
        <v>128</v>
      </c>
      <c r="Z47" s="11">
        <v>2016</v>
      </c>
      <c r="AA47" s="12" t="s">
        <v>188</v>
      </c>
    </row>
    <row r="48" spans="2:27" s="65" customFormat="1" ht="75" x14ac:dyDescent="0.25">
      <c r="B48" s="19" t="s">
        <v>160</v>
      </c>
      <c r="C48" s="12" t="s">
        <v>128</v>
      </c>
      <c r="D48" s="12" t="s">
        <v>189</v>
      </c>
      <c r="E48" s="12" t="s">
        <v>190</v>
      </c>
      <c r="F48" s="12" t="s">
        <v>191</v>
      </c>
      <c r="G48" s="12" t="s">
        <v>87</v>
      </c>
      <c r="H48" s="11" t="s">
        <v>147</v>
      </c>
      <c r="I48" s="11">
        <v>2017</v>
      </c>
      <c r="J48" s="48">
        <v>165</v>
      </c>
      <c r="K48" s="48">
        <v>67</v>
      </c>
      <c r="L48" s="19" t="s">
        <v>128</v>
      </c>
      <c r="M48" s="19" t="s">
        <v>128</v>
      </c>
      <c r="N48" s="56">
        <v>10620</v>
      </c>
      <c r="O48" s="11" t="s">
        <v>128</v>
      </c>
      <c r="P48" s="12" t="s">
        <v>172</v>
      </c>
      <c r="Q48" s="55">
        <v>10620</v>
      </c>
      <c r="R48" s="19" t="s">
        <v>128</v>
      </c>
      <c r="S48" s="19" t="s">
        <v>32</v>
      </c>
      <c r="T48" s="11" t="s">
        <v>147</v>
      </c>
      <c r="U48" s="11">
        <v>2019</v>
      </c>
      <c r="V48" s="12" t="s">
        <v>219</v>
      </c>
      <c r="W48" s="12" t="s">
        <v>517</v>
      </c>
      <c r="X48" s="11" t="s">
        <v>128</v>
      </c>
      <c r="Y48" s="11" t="s">
        <v>128</v>
      </c>
      <c r="Z48" s="11">
        <v>2017</v>
      </c>
      <c r="AA48" s="12" t="s">
        <v>192</v>
      </c>
    </row>
    <row r="49" spans="1:27" s="65" customFormat="1" ht="90" x14ac:dyDescent="0.25">
      <c r="B49" s="19" t="s">
        <v>160</v>
      </c>
      <c r="C49" s="12" t="s">
        <v>128</v>
      </c>
      <c r="D49" s="12" t="s">
        <v>193</v>
      </c>
      <c r="E49" s="12" t="s">
        <v>194</v>
      </c>
      <c r="F49" s="12" t="s">
        <v>195</v>
      </c>
      <c r="G49" s="12" t="s">
        <v>108</v>
      </c>
      <c r="H49" s="11" t="s">
        <v>150</v>
      </c>
      <c r="I49" s="11" t="s">
        <v>151</v>
      </c>
      <c r="J49" s="81" t="s">
        <v>151</v>
      </c>
      <c r="K49" s="81" t="s">
        <v>151</v>
      </c>
      <c r="L49" s="19" t="s">
        <v>128</v>
      </c>
      <c r="M49" s="19" t="s">
        <v>151</v>
      </c>
      <c r="N49" s="56">
        <v>998229</v>
      </c>
      <c r="O49" s="11" t="s">
        <v>128</v>
      </c>
      <c r="P49" s="12" t="s">
        <v>172</v>
      </c>
      <c r="Q49" s="55">
        <v>998229</v>
      </c>
      <c r="R49" s="19" t="s">
        <v>128</v>
      </c>
      <c r="S49" s="19" t="s">
        <v>37</v>
      </c>
      <c r="T49" s="11" t="s">
        <v>150</v>
      </c>
      <c r="U49" s="11">
        <v>2019</v>
      </c>
      <c r="V49" s="12" t="s">
        <v>128</v>
      </c>
      <c r="W49" s="12" t="s">
        <v>517</v>
      </c>
      <c r="X49" s="11" t="s">
        <v>128</v>
      </c>
      <c r="Y49" s="11" t="s">
        <v>128</v>
      </c>
      <c r="Z49" s="11">
        <v>2008</v>
      </c>
      <c r="AA49" s="12" t="s">
        <v>449</v>
      </c>
    </row>
    <row r="50" spans="1:27" s="65" customFormat="1" ht="45" x14ac:dyDescent="0.25">
      <c r="B50" s="19" t="s">
        <v>160</v>
      </c>
      <c r="C50" s="12" t="s">
        <v>128</v>
      </c>
      <c r="D50" s="12" t="s">
        <v>443</v>
      </c>
      <c r="E50" s="12" t="s">
        <v>444</v>
      </c>
      <c r="F50" s="12" t="s">
        <v>445</v>
      </c>
      <c r="G50" s="12" t="s">
        <v>62</v>
      </c>
      <c r="H50" s="11" t="s">
        <v>147</v>
      </c>
      <c r="I50" s="48">
        <v>2017</v>
      </c>
      <c r="J50" s="82">
        <v>5.5188709243888194</v>
      </c>
      <c r="K50" s="82">
        <v>0.55014413416138774</v>
      </c>
      <c r="L50" s="19" t="s">
        <v>128</v>
      </c>
      <c r="M50" s="19">
        <v>1.63</v>
      </c>
      <c r="N50" s="56" t="s">
        <v>128</v>
      </c>
      <c r="O50" s="11" t="s">
        <v>128</v>
      </c>
      <c r="P50" s="12" t="s">
        <v>172</v>
      </c>
      <c r="Q50" s="55" t="s">
        <v>128</v>
      </c>
      <c r="R50" s="19" t="s">
        <v>151</v>
      </c>
      <c r="S50" s="19" t="s">
        <v>32</v>
      </c>
      <c r="T50" s="11" t="s">
        <v>147</v>
      </c>
      <c r="U50" s="11">
        <v>2019</v>
      </c>
      <c r="V50" s="12" t="s">
        <v>155</v>
      </c>
      <c r="W50" s="12" t="s">
        <v>517</v>
      </c>
      <c r="X50" s="11" t="s">
        <v>128</v>
      </c>
      <c r="Y50" s="11" t="s">
        <v>128</v>
      </c>
      <c r="Z50" s="11" t="s">
        <v>128</v>
      </c>
      <c r="AA50" s="12" t="s">
        <v>151</v>
      </c>
    </row>
    <row r="51" spans="1:27" s="65" customFormat="1" ht="45" x14ac:dyDescent="0.25">
      <c r="B51" s="19" t="s">
        <v>160</v>
      </c>
      <c r="C51" s="12" t="s">
        <v>128</v>
      </c>
      <c r="D51" s="12" t="s">
        <v>446</v>
      </c>
      <c r="E51" s="12" t="s">
        <v>447</v>
      </c>
      <c r="F51" s="12" t="s">
        <v>448</v>
      </c>
      <c r="G51" s="12" t="s">
        <v>91</v>
      </c>
      <c r="H51" s="11" t="s">
        <v>147</v>
      </c>
      <c r="I51" s="48">
        <v>2016</v>
      </c>
      <c r="J51" s="81">
        <v>1.8645888167554017</v>
      </c>
      <c r="K51" s="81">
        <v>0.13010544417335415</v>
      </c>
      <c r="L51" s="19" t="s">
        <v>128</v>
      </c>
      <c r="M51" s="19">
        <v>0.65</v>
      </c>
      <c r="N51" s="56" t="s">
        <v>128</v>
      </c>
      <c r="O51" s="11" t="s">
        <v>128</v>
      </c>
      <c r="P51" s="12" t="s">
        <v>172</v>
      </c>
      <c r="Q51" s="55" t="s">
        <v>128</v>
      </c>
      <c r="R51" s="19" t="s">
        <v>151</v>
      </c>
      <c r="S51" s="19" t="s">
        <v>32</v>
      </c>
      <c r="T51" s="11" t="s">
        <v>147</v>
      </c>
      <c r="U51" s="11">
        <v>2019</v>
      </c>
      <c r="V51" s="12" t="s">
        <v>156</v>
      </c>
      <c r="W51" s="12" t="s">
        <v>517</v>
      </c>
      <c r="X51" s="11" t="s">
        <v>128</v>
      </c>
      <c r="Y51" s="11" t="s">
        <v>128</v>
      </c>
      <c r="Z51" s="11" t="s">
        <v>128</v>
      </c>
      <c r="AA51" s="12" t="s">
        <v>151</v>
      </c>
    </row>
    <row r="52" spans="1:27" s="65" customFormat="1" ht="75" x14ac:dyDescent="0.25">
      <c r="B52" s="19" t="s">
        <v>160</v>
      </c>
      <c r="C52" s="12" t="s">
        <v>128</v>
      </c>
      <c r="D52" s="12" t="s">
        <v>196</v>
      </c>
      <c r="E52" s="12" t="s">
        <v>197</v>
      </c>
      <c r="F52" s="12" t="s">
        <v>198</v>
      </c>
      <c r="G52" s="12" t="s">
        <v>108</v>
      </c>
      <c r="H52" s="11" t="s">
        <v>148</v>
      </c>
      <c r="I52" s="11">
        <v>2023</v>
      </c>
      <c r="J52" s="66">
        <v>64.616173085935998</v>
      </c>
      <c r="K52" s="66">
        <v>5.6518840430283248</v>
      </c>
      <c r="L52" s="19" t="s">
        <v>128</v>
      </c>
      <c r="M52" s="19">
        <v>86.78</v>
      </c>
      <c r="N52" s="56">
        <v>2174461</v>
      </c>
      <c r="O52" s="11" t="s">
        <v>128</v>
      </c>
      <c r="P52" s="12" t="s">
        <v>172</v>
      </c>
      <c r="Q52" s="55">
        <v>2174461</v>
      </c>
      <c r="R52" s="19" t="s">
        <v>128</v>
      </c>
      <c r="S52" s="19" t="s">
        <v>32</v>
      </c>
      <c r="T52" s="11" t="s">
        <v>148</v>
      </c>
      <c r="U52" s="11">
        <v>2019</v>
      </c>
      <c r="V52" s="12" t="s">
        <v>128</v>
      </c>
      <c r="W52" s="12" t="s">
        <v>517</v>
      </c>
      <c r="X52" s="11" t="s">
        <v>128</v>
      </c>
      <c r="Y52" s="11" t="s">
        <v>128</v>
      </c>
      <c r="Z52" s="11">
        <v>2018</v>
      </c>
      <c r="AA52" s="12" t="s">
        <v>199</v>
      </c>
    </row>
    <row r="53" spans="1:27" s="65" customFormat="1" ht="105" x14ac:dyDescent="0.25">
      <c r="B53" s="19" t="s">
        <v>160</v>
      </c>
      <c r="C53" s="12" t="s">
        <v>128</v>
      </c>
      <c r="D53" s="12" t="s">
        <v>200</v>
      </c>
      <c r="E53" s="12" t="s">
        <v>201</v>
      </c>
      <c r="F53" s="12" t="s">
        <v>202</v>
      </c>
      <c r="G53" s="12" t="s">
        <v>62</v>
      </c>
      <c r="H53" s="11" t="s">
        <v>148</v>
      </c>
      <c r="I53" s="11">
        <v>2022</v>
      </c>
      <c r="J53" s="66">
        <v>627.89818015167396</v>
      </c>
      <c r="K53" s="66">
        <v>69.325478341628141</v>
      </c>
      <c r="L53" s="19" t="s">
        <v>128</v>
      </c>
      <c r="M53" s="19">
        <v>169.17</v>
      </c>
      <c r="N53" s="56">
        <v>719782</v>
      </c>
      <c r="O53" s="11" t="s">
        <v>128</v>
      </c>
      <c r="P53" s="12" t="s">
        <v>172</v>
      </c>
      <c r="Q53" s="55">
        <v>719782</v>
      </c>
      <c r="R53" s="19" t="s">
        <v>128</v>
      </c>
      <c r="S53" s="19" t="s">
        <v>32</v>
      </c>
      <c r="T53" s="11" t="s">
        <v>148</v>
      </c>
      <c r="U53" s="11">
        <v>2019</v>
      </c>
      <c r="V53" s="12" t="s">
        <v>220</v>
      </c>
      <c r="W53" s="12" t="s">
        <v>517</v>
      </c>
      <c r="X53" s="11" t="s">
        <v>128</v>
      </c>
      <c r="Y53" s="11" t="s">
        <v>128</v>
      </c>
      <c r="Z53" s="11">
        <v>2020</v>
      </c>
      <c r="AA53" s="12" t="s">
        <v>203</v>
      </c>
    </row>
    <row r="54" spans="1:27" s="65" customFormat="1" ht="165" x14ac:dyDescent="0.25">
      <c r="B54" s="19" t="s">
        <v>160</v>
      </c>
      <c r="C54" s="12" t="s">
        <v>128</v>
      </c>
      <c r="D54" s="12" t="s">
        <v>204</v>
      </c>
      <c r="E54" s="12" t="s">
        <v>205</v>
      </c>
      <c r="F54" s="12" t="s">
        <v>206</v>
      </c>
      <c r="G54" s="12" t="s">
        <v>108</v>
      </c>
      <c r="H54" s="11" t="s">
        <v>147</v>
      </c>
      <c r="I54" s="11" t="s">
        <v>151</v>
      </c>
      <c r="J54" s="19" t="s">
        <v>151</v>
      </c>
      <c r="K54" s="19" t="s">
        <v>151</v>
      </c>
      <c r="L54" s="19" t="s">
        <v>128</v>
      </c>
      <c r="M54" s="19" t="s">
        <v>128</v>
      </c>
      <c r="N54" s="56">
        <v>432368</v>
      </c>
      <c r="O54" s="11" t="s">
        <v>128</v>
      </c>
      <c r="P54" s="12" t="s">
        <v>172</v>
      </c>
      <c r="Q54" s="55">
        <v>432368</v>
      </c>
      <c r="R54" s="19" t="s">
        <v>128</v>
      </c>
      <c r="S54" s="19" t="s">
        <v>32</v>
      </c>
      <c r="T54" s="11" t="s">
        <v>150</v>
      </c>
      <c r="U54" s="11">
        <v>2019</v>
      </c>
      <c r="V54" s="12" t="s">
        <v>128</v>
      </c>
      <c r="W54" s="12" t="s">
        <v>517</v>
      </c>
      <c r="X54" s="11" t="s">
        <v>128</v>
      </c>
      <c r="Y54" s="11" t="s">
        <v>128</v>
      </c>
      <c r="Z54" s="11">
        <v>2013</v>
      </c>
      <c r="AA54" s="12" t="s">
        <v>437</v>
      </c>
    </row>
    <row r="55" spans="1:27" s="65" customFormat="1" ht="60" x14ac:dyDescent="0.25">
      <c r="B55" s="19" t="s">
        <v>160</v>
      </c>
      <c r="C55" s="12" t="s">
        <v>128</v>
      </c>
      <c r="D55" s="12" t="s">
        <v>207</v>
      </c>
      <c r="E55" s="12" t="s">
        <v>208</v>
      </c>
      <c r="F55" s="12" t="s">
        <v>209</v>
      </c>
      <c r="G55" s="12" t="s">
        <v>62</v>
      </c>
      <c r="H55" s="11" t="s">
        <v>148</v>
      </c>
      <c r="I55" s="11">
        <v>2022</v>
      </c>
      <c r="J55" s="66">
        <v>165.77550049771344</v>
      </c>
      <c r="K55" s="66">
        <v>22.675549918408045</v>
      </c>
      <c r="L55" s="19" t="s">
        <v>128</v>
      </c>
      <c r="M55" s="19">
        <v>36.92</v>
      </c>
      <c r="N55" s="56">
        <v>463710</v>
      </c>
      <c r="O55" s="11" t="s">
        <v>128</v>
      </c>
      <c r="P55" s="12" t="s">
        <v>172</v>
      </c>
      <c r="Q55" s="55">
        <v>463710</v>
      </c>
      <c r="R55" s="19" t="s">
        <v>128</v>
      </c>
      <c r="S55" s="19" t="s">
        <v>32</v>
      </c>
      <c r="T55" s="11" t="s">
        <v>148</v>
      </c>
      <c r="U55" s="11">
        <v>2019</v>
      </c>
      <c r="V55" s="12" t="s">
        <v>128</v>
      </c>
      <c r="W55" s="12" t="s">
        <v>517</v>
      </c>
      <c r="X55" s="11" t="s">
        <v>128</v>
      </c>
      <c r="Y55" s="11" t="s">
        <v>128</v>
      </c>
      <c r="Z55" s="11">
        <v>2021</v>
      </c>
      <c r="AA55" s="12" t="s">
        <v>556</v>
      </c>
    </row>
    <row r="56" spans="1:27" s="65" customFormat="1" ht="90" x14ac:dyDescent="0.25">
      <c r="B56" s="19" t="s">
        <v>160</v>
      </c>
      <c r="C56" s="12" t="s">
        <v>128</v>
      </c>
      <c r="D56" s="12" t="s">
        <v>210</v>
      </c>
      <c r="E56" s="12" t="s">
        <v>211</v>
      </c>
      <c r="F56" s="12" t="s">
        <v>212</v>
      </c>
      <c r="G56" s="12" t="s">
        <v>108</v>
      </c>
      <c r="H56" s="11" t="s">
        <v>147</v>
      </c>
      <c r="I56" s="11">
        <v>2016</v>
      </c>
      <c r="J56" s="66">
        <v>123.81196837212902</v>
      </c>
      <c r="K56" s="66">
        <v>220.51182688174796</v>
      </c>
      <c r="L56" s="19" t="s">
        <v>128</v>
      </c>
      <c r="M56" s="19" t="s">
        <v>128</v>
      </c>
      <c r="N56" s="57" t="s">
        <v>128</v>
      </c>
      <c r="O56" s="11" t="s">
        <v>128</v>
      </c>
      <c r="P56" s="13" t="s">
        <v>213</v>
      </c>
      <c r="Q56" s="14" t="s">
        <v>151</v>
      </c>
      <c r="R56" s="19" t="s">
        <v>128</v>
      </c>
      <c r="S56" s="19" t="s">
        <v>32</v>
      </c>
      <c r="T56" s="11" t="s">
        <v>147</v>
      </c>
      <c r="U56" s="11">
        <v>2019</v>
      </c>
      <c r="V56" s="12" t="s">
        <v>557</v>
      </c>
      <c r="W56" s="12" t="s">
        <v>517</v>
      </c>
      <c r="X56" s="11" t="s">
        <v>128</v>
      </c>
      <c r="Y56" s="11" t="s">
        <v>128</v>
      </c>
      <c r="Z56" s="18">
        <v>2017</v>
      </c>
      <c r="AA56" s="12" t="s">
        <v>214</v>
      </c>
    </row>
    <row r="57" spans="1:27" s="65" customFormat="1" ht="45" x14ac:dyDescent="0.25">
      <c r="A57" s="73"/>
      <c r="B57" s="19" t="s">
        <v>160</v>
      </c>
      <c r="C57" s="19" t="s">
        <v>128</v>
      </c>
      <c r="D57" s="19" t="s">
        <v>503</v>
      </c>
      <c r="E57" s="19" t="s">
        <v>504</v>
      </c>
      <c r="F57" s="19" t="s">
        <v>505</v>
      </c>
      <c r="G57" s="19" t="s">
        <v>62</v>
      </c>
      <c r="H57" s="48" t="s">
        <v>147</v>
      </c>
      <c r="I57" s="48">
        <v>2020</v>
      </c>
      <c r="J57" s="66">
        <v>13.42298963672032</v>
      </c>
      <c r="K57" s="66">
        <v>0.92795005295850852</v>
      </c>
      <c r="L57" s="19" t="s">
        <v>128</v>
      </c>
      <c r="M57" s="19">
        <v>4.3</v>
      </c>
      <c r="N57" s="58" t="s">
        <v>128</v>
      </c>
      <c r="O57" s="48" t="s">
        <v>128</v>
      </c>
      <c r="P57" s="49" t="s">
        <v>128</v>
      </c>
      <c r="Q57" s="50" t="s">
        <v>128</v>
      </c>
      <c r="R57" s="19" t="s">
        <v>128</v>
      </c>
      <c r="S57" s="19" t="s">
        <v>32</v>
      </c>
      <c r="T57" s="48" t="s">
        <v>148</v>
      </c>
      <c r="U57" s="48">
        <v>2019</v>
      </c>
      <c r="V57" s="19" t="s">
        <v>498</v>
      </c>
      <c r="W57" s="12" t="s">
        <v>517</v>
      </c>
      <c r="X57" s="48" t="s">
        <v>128</v>
      </c>
      <c r="Y57" s="48" t="s">
        <v>128</v>
      </c>
      <c r="Z57" s="48" t="s">
        <v>128</v>
      </c>
      <c r="AA57" s="12" t="s">
        <v>151</v>
      </c>
    </row>
    <row r="58" spans="1:27" s="65" customFormat="1" ht="45" x14ac:dyDescent="0.25">
      <c r="B58" s="12" t="s">
        <v>460</v>
      </c>
      <c r="C58" s="12" t="s">
        <v>151</v>
      </c>
      <c r="D58" s="12" t="s">
        <v>461</v>
      </c>
      <c r="E58" s="12" t="s">
        <v>243</v>
      </c>
      <c r="F58" s="12" t="s">
        <v>462</v>
      </c>
      <c r="G58" s="12" t="s">
        <v>60</v>
      </c>
      <c r="H58" s="12" t="s">
        <v>147</v>
      </c>
      <c r="I58" s="12" t="s">
        <v>151</v>
      </c>
      <c r="J58" s="81">
        <v>385.5442614416321</v>
      </c>
      <c r="K58" s="81">
        <v>47.475008838155603</v>
      </c>
      <c r="L58" s="19" t="s">
        <v>151</v>
      </c>
      <c r="M58" s="19" t="s">
        <v>151</v>
      </c>
      <c r="N58" s="72" t="s">
        <v>128</v>
      </c>
      <c r="O58" s="12" t="s">
        <v>128</v>
      </c>
      <c r="P58" s="12" t="s">
        <v>128</v>
      </c>
      <c r="Q58" s="12" t="s">
        <v>128</v>
      </c>
      <c r="R58" s="12" t="s">
        <v>151</v>
      </c>
      <c r="S58" s="12" t="s">
        <v>37</v>
      </c>
      <c r="T58" s="12" t="s">
        <v>147</v>
      </c>
      <c r="U58" s="12">
        <v>2019</v>
      </c>
      <c r="V58" s="12" t="s">
        <v>128</v>
      </c>
      <c r="W58" s="12" t="s">
        <v>517</v>
      </c>
      <c r="X58" s="12" t="s">
        <v>151</v>
      </c>
      <c r="Y58" s="12" t="s">
        <v>151</v>
      </c>
      <c r="Z58" s="12" t="s">
        <v>151</v>
      </c>
      <c r="AA58" s="12" t="s">
        <v>151</v>
      </c>
    </row>
    <row r="59" spans="1:27" s="65" customFormat="1" ht="37.5" customHeight="1" x14ac:dyDescent="0.25">
      <c r="B59" s="12" t="s">
        <v>460</v>
      </c>
      <c r="C59" s="12" t="s">
        <v>151</v>
      </c>
      <c r="D59" s="12" t="s">
        <v>511</v>
      </c>
      <c r="E59" s="12" t="s">
        <v>110</v>
      </c>
      <c r="F59" s="12" t="s">
        <v>317</v>
      </c>
      <c r="G59" s="12" t="s">
        <v>110</v>
      </c>
      <c r="H59" s="12" t="s">
        <v>147</v>
      </c>
      <c r="I59" s="12" t="s">
        <v>151</v>
      </c>
      <c r="J59" s="81">
        <v>2.5</v>
      </c>
      <c r="K59" s="81">
        <v>1.5</v>
      </c>
      <c r="L59" s="19" t="s">
        <v>151</v>
      </c>
      <c r="M59" s="19" t="s">
        <v>151</v>
      </c>
      <c r="N59" s="72" t="s">
        <v>151</v>
      </c>
      <c r="O59" s="61">
        <v>3555</v>
      </c>
      <c r="P59" s="12" t="s">
        <v>154</v>
      </c>
      <c r="Q59" s="61">
        <v>3555</v>
      </c>
      <c r="R59" s="12" t="s">
        <v>151</v>
      </c>
      <c r="S59" s="12" t="s">
        <v>37</v>
      </c>
      <c r="T59" s="12" t="s">
        <v>147</v>
      </c>
      <c r="U59" s="12">
        <v>2019</v>
      </c>
      <c r="V59" s="12" t="s">
        <v>512</v>
      </c>
      <c r="W59" s="12" t="s">
        <v>517</v>
      </c>
      <c r="X59" s="12" t="s">
        <v>151</v>
      </c>
      <c r="Y59" s="12" t="s">
        <v>151</v>
      </c>
      <c r="Z59" s="12" t="s">
        <v>151</v>
      </c>
      <c r="AA59" s="12" t="s">
        <v>151</v>
      </c>
    </row>
    <row r="60" spans="1:27" s="65" customFormat="1" ht="45" x14ac:dyDescent="0.25">
      <c r="B60" s="12" t="s">
        <v>254</v>
      </c>
      <c r="C60" s="12" t="s">
        <v>160</v>
      </c>
      <c r="D60" s="12" t="s">
        <v>603</v>
      </c>
      <c r="E60" s="12" t="s">
        <v>567</v>
      </c>
      <c r="F60" s="12" t="s">
        <v>569</v>
      </c>
      <c r="G60" s="12" t="s">
        <v>111</v>
      </c>
      <c r="H60" s="12" t="s">
        <v>150</v>
      </c>
      <c r="I60" s="12">
        <v>2021</v>
      </c>
      <c r="J60" s="60" t="s">
        <v>151</v>
      </c>
      <c r="K60" s="60" t="s">
        <v>151</v>
      </c>
      <c r="L60" s="12" t="s">
        <v>568</v>
      </c>
      <c r="M60" s="12" t="s">
        <v>151</v>
      </c>
      <c r="N60" s="12" t="s">
        <v>128</v>
      </c>
      <c r="O60" s="12" t="s">
        <v>128</v>
      </c>
      <c r="P60" s="12" t="s">
        <v>128</v>
      </c>
      <c r="Q60" s="12" t="s">
        <v>128</v>
      </c>
      <c r="R60" s="12" t="s">
        <v>128</v>
      </c>
      <c r="S60" s="12" t="s">
        <v>37</v>
      </c>
      <c r="T60" s="12" t="s">
        <v>151</v>
      </c>
      <c r="U60" s="12">
        <v>2020</v>
      </c>
      <c r="V60" s="12" t="s">
        <v>151</v>
      </c>
      <c r="W60" s="12" t="s">
        <v>517</v>
      </c>
      <c r="X60" s="12" t="s">
        <v>128</v>
      </c>
      <c r="Y60" s="12" t="s">
        <v>128</v>
      </c>
      <c r="Z60" s="12" t="s">
        <v>128</v>
      </c>
      <c r="AA60" s="12" t="s">
        <v>151</v>
      </c>
    </row>
    <row r="61" spans="1:27" s="65" customFormat="1" ht="75" x14ac:dyDescent="0.25">
      <c r="B61" s="12" t="s">
        <v>254</v>
      </c>
      <c r="C61" s="12" t="s">
        <v>151</v>
      </c>
      <c r="D61" s="12" t="s">
        <v>604</v>
      </c>
      <c r="E61" s="12" t="s">
        <v>570</v>
      </c>
      <c r="F61" s="12" t="s">
        <v>598</v>
      </c>
      <c r="G61" s="12" t="s">
        <v>93</v>
      </c>
      <c r="H61" s="12" t="s">
        <v>150</v>
      </c>
      <c r="I61" s="12">
        <v>2021</v>
      </c>
      <c r="J61" s="60" t="s">
        <v>152</v>
      </c>
      <c r="K61" s="60" t="s">
        <v>152</v>
      </c>
      <c r="L61" s="12" t="s">
        <v>128</v>
      </c>
      <c r="M61" s="12" t="s">
        <v>128</v>
      </c>
      <c r="N61" s="12" t="s">
        <v>128</v>
      </c>
      <c r="O61" s="12" t="s">
        <v>128</v>
      </c>
      <c r="P61" s="12" t="s">
        <v>128</v>
      </c>
      <c r="Q61" s="12" t="s">
        <v>128</v>
      </c>
      <c r="R61" s="12" t="s">
        <v>128</v>
      </c>
      <c r="S61" s="12" t="s">
        <v>32</v>
      </c>
      <c r="T61" s="12" t="s">
        <v>151</v>
      </c>
      <c r="U61" s="12">
        <v>2020</v>
      </c>
      <c r="V61" s="12" t="s">
        <v>151</v>
      </c>
      <c r="W61" s="12" t="s">
        <v>517</v>
      </c>
      <c r="X61" s="12" t="s">
        <v>128</v>
      </c>
      <c r="Y61" s="12" t="s">
        <v>128</v>
      </c>
      <c r="Z61" s="12" t="s">
        <v>128</v>
      </c>
      <c r="AA61" s="12" t="s">
        <v>571</v>
      </c>
    </row>
    <row r="62" spans="1:27" s="65" customFormat="1" ht="60" x14ac:dyDescent="0.25">
      <c r="B62" s="19" t="s">
        <v>160</v>
      </c>
      <c r="C62" s="19" t="s">
        <v>151</v>
      </c>
      <c r="D62" s="12" t="s">
        <v>601</v>
      </c>
      <c r="E62" s="12" t="s">
        <v>572</v>
      </c>
      <c r="F62" s="12" t="s">
        <v>599</v>
      </c>
      <c r="G62" s="12" t="s">
        <v>108</v>
      </c>
      <c r="H62" s="12" t="s">
        <v>148</v>
      </c>
      <c r="I62" s="12">
        <v>2023</v>
      </c>
      <c r="J62" s="60" t="s">
        <v>152</v>
      </c>
      <c r="K62" s="60" t="s">
        <v>152</v>
      </c>
      <c r="L62" s="12" t="s">
        <v>128</v>
      </c>
      <c r="M62" s="12" t="s">
        <v>128</v>
      </c>
      <c r="N62" s="61">
        <v>225495</v>
      </c>
      <c r="O62" s="12" t="s">
        <v>128</v>
      </c>
      <c r="P62" s="12" t="s">
        <v>160</v>
      </c>
      <c r="Q62" s="12" t="s">
        <v>128</v>
      </c>
      <c r="R62" s="12" t="s">
        <v>128</v>
      </c>
      <c r="S62" s="19" t="s">
        <v>32</v>
      </c>
      <c r="T62" s="12" t="s">
        <v>151</v>
      </c>
      <c r="U62" s="12">
        <v>2020</v>
      </c>
      <c r="V62" s="12" t="s">
        <v>151</v>
      </c>
      <c r="W62" s="12" t="s">
        <v>517</v>
      </c>
      <c r="X62" s="12" t="s">
        <v>128</v>
      </c>
      <c r="Y62" s="12" t="s">
        <v>128</v>
      </c>
      <c r="Z62" s="12" t="s">
        <v>128</v>
      </c>
      <c r="AA62" s="12" t="s">
        <v>151</v>
      </c>
    </row>
    <row r="63" spans="1:27" s="65" customFormat="1" ht="60" x14ac:dyDescent="0.25">
      <c r="B63" s="19" t="s">
        <v>160</v>
      </c>
      <c r="C63" s="12" t="s">
        <v>151</v>
      </c>
      <c r="D63" s="12" t="s">
        <v>602</v>
      </c>
      <c r="E63" s="12" t="s">
        <v>573</v>
      </c>
      <c r="F63" s="12" t="s">
        <v>600</v>
      </c>
      <c r="G63" s="12" t="s">
        <v>62</v>
      </c>
      <c r="H63" s="12" t="s">
        <v>148</v>
      </c>
      <c r="I63" s="12">
        <v>2023</v>
      </c>
      <c r="J63" s="60" t="s">
        <v>152</v>
      </c>
      <c r="K63" s="60" t="s">
        <v>152</v>
      </c>
      <c r="L63" s="12" t="s">
        <v>128</v>
      </c>
      <c r="M63" s="12" t="s">
        <v>128</v>
      </c>
      <c r="N63" s="61">
        <v>189000</v>
      </c>
      <c r="O63" s="12" t="s">
        <v>128</v>
      </c>
      <c r="P63" s="12" t="s">
        <v>160</v>
      </c>
      <c r="Q63" s="12" t="s">
        <v>128</v>
      </c>
      <c r="R63" s="12" t="s">
        <v>128</v>
      </c>
      <c r="S63" s="12" t="s">
        <v>32</v>
      </c>
      <c r="T63" s="12" t="s">
        <v>151</v>
      </c>
      <c r="U63" s="12">
        <v>2021</v>
      </c>
      <c r="V63" s="12" t="s">
        <v>151</v>
      </c>
      <c r="W63" s="12" t="s">
        <v>517</v>
      </c>
      <c r="X63" s="12" t="s">
        <v>128</v>
      </c>
      <c r="Y63" s="12" t="s">
        <v>128</v>
      </c>
      <c r="Z63" s="12" t="s">
        <v>128</v>
      </c>
      <c r="AA63" s="12" t="s">
        <v>151</v>
      </c>
    </row>
  </sheetData>
  <autoFilter ref="A1:AA63" xr:uid="{A545C88E-008A-47E6-9D46-EEE6142FAEE9}"/>
  <sortState xmlns:xlrd2="http://schemas.microsoft.com/office/spreadsheetml/2017/richdata2" ref="A2:AA59">
    <sortCondition ref="B2:B59"/>
    <sortCondition ref="D2:D59"/>
  </sortState>
  <phoneticPr fontId="9" type="noConversion"/>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7FC8254-910A-415A-8EB5-73BEFFD0A189}">
          <x14:formula1>
            <xm:f>'Project Types and Drop Downs'!$D$2:$D$92</xm:f>
          </x14:formula1>
          <xm:sqref>G5:G10 G31:G34 G1:G3 G60:G1048576 G53:G58</xm:sqref>
        </x14:dataValidation>
        <x14:dataValidation type="list" allowBlank="1" showInputMessage="1" showErrorMessage="1" xr:uid="{5109A534-D39A-42A4-83B5-DDC7040C9D14}">
          <x14:formula1>
            <xm:f>'Project Types and Drop Downs'!$G$2:$G$5</xm:f>
          </x14:formula1>
          <xm:sqref>H5:H10 T5:T10 H31:H34 H53:H54 H1:H3 T2:T3 H60:H1048576 H56:H58</xm:sqref>
        </x14:dataValidation>
        <x14:dataValidation type="list" allowBlank="1" showInputMessage="1" showErrorMessage="1" xr:uid="{FFE6F238-6C6C-44EA-B046-499AC50C0F0B}">
          <x14:formula1>
            <xm:f>'Z:\FileServer Data\FDEP Loxahatchee River\Project Collection\FIB Project Collection\[Lox Master FIB Project Collection Workbook 052319.xlsx]Pick Lists'!#REF!</xm:f>
          </x14:formula1>
          <xm:sqref>H55</xm:sqref>
        </x14:dataValidation>
        <x14:dataValidation type="list" allowBlank="1" showInputMessage="1" showErrorMessage="1" xr:uid="{14B1F661-6143-4644-AF92-9CBCC513DE3D}">
          <x14:formula1>
            <xm:f>'Z:\FileServer Data\FDEP Loxahatchee River\Project Metrics Workbook\[Lox Metrics 051519.xlsx]Project Types and Drop Downs'!#REF!</xm:f>
          </x14:formula1>
          <xm:sqref>T4 G4:H4</xm:sqref>
        </x14:dataValidation>
      </x14:dataValidations>
    </ext>
    <ext xmlns:x15="http://schemas.microsoft.com/office/spreadsheetml/2010/11/main" uri="{F7C9EE02-42E1-4005-9D12-6889AFFD525C}">
      <x15:webExtensions xmlns:xm="http://schemas.microsoft.com/office/excel/2006/main">
        <x15:webExtension appRef="{BE6DB42B-72FC-438B-98A0-F9F1421647B1}">
          <xm:f>'All FIB Projects'!$A$1:$W$48</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C862F-915C-4106-B93D-B8A11C79F41F}">
  <sheetPr>
    <tabColor theme="9"/>
  </sheetPr>
  <dimension ref="A1:W53"/>
  <sheetViews>
    <sheetView zoomScale="60" zoomScaleNormal="60" workbookViewId="0">
      <pane ySplit="1" topLeftCell="A9" activePane="bottomLeft" state="frozen"/>
      <selection pane="bottomLeft" activeCell="H1" sqref="H1"/>
    </sheetView>
  </sheetViews>
  <sheetFormatPr defaultColWidth="8.85546875" defaultRowHeight="15" x14ac:dyDescent="0.25"/>
  <cols>
    <col min="1" max="1" width="13.7109375" style="63" customWidth="1"/>
    <col min="2" max="3" width="15.28515625" style="63" customWidth="1"/>
    <col min="4" max="4" width="22" style="63" customWidth="1"/>
    <col min="5" max="5" width="40" style="63" bestFit="1" customWidth="1"/>
    <col min="6" max="6" width="20" style="63" customWidth="1"/>
    <col min="7" max="7" width="12" style="63" customWidth="1"/>
    <col min="8" max="8" width="13.85546875" style="63" customWidth="1"/>
    <col min="9" max="9" width="16.42578125" style="63" customWidth="1"/>
    <col min="10" max="10" width="12.28515625" style="63" customWidth="1"/>
    <col min="11" max="11" width="14.28515625" style="63" customWidth="1"/>
    <col min="12" max="12" width="17" style="63" customWidth="1"/>
    <col min="13" max="13" width="13.42578125" style="63" customWidth="1"/>
    <col min="14" max="14" width="14" style="63" customWidth="1"/>
    <col min="15" max="15" width="21.42578125" style="63" customWidth="1"/>
    <col min="16" max="16" width="12.28515625" style="63" bestFit="1" customWidth="1"/>
    <col min="17" max="17" width="15.5703125" style="63" customWidth="1"/>
    <col min="18" max="18" width="14.85546875" style="63" customWidth="1"/>
    <col min="19" max="22" width="15.5703125" style="63" customWidth="1"/>
    <col min="23" max="23" width="18.42578125" style="63" customWidth="1"/>
    <col min="24" max="16384" width="8.85546875" style="54"/>
  </cols>
  <sheetData>
    <row r="1" spans="1:23" ht="57.75" x14ac:dyDescent="0.25">
      <c r="A1" s="3" t="s">
        <v>467</v>
      </c>
      <c r="B1" s="3" t="s">
        <v>4</v>
      </c>
      <c r="C1" s="3" t="s">
        <v>330</v>
      </c>
      <c r="D1" s="3" t="s">
        <v>560</v>
      </c>
      <c r="E1" s="3" t="s">
        <v>331</v>
      </c>
      <c r="F1" s="3" t="s">
        <v>29</v>
      </c>
      <c r="G1" s="3" t="s">
        <v>332</v>
      </c>
      <c r="H1" s="3" t="s">
        <v>333</v>
      </c>
      <c r="I1" s="3" t="s">
        <v>13</v>
      </c>
      <c r="J1" s="35" t="s">
        <v>334</v>
      </c>
      <c r="K1" s="35" t="s">
        <v>335</v>
      </c>
      <c r="L1" s="36" t="s">
        <v>336</v>
      </c>
      <c r="M1" s="36" t="s">
        <v>337</v>
      </c>
      <c r="N1" s="36" t="s">
        <v>338</v>
      </c>
      <c r="O1" s="3" t="s">
        <v>20</v>
      </c>
      <c r="P1" s="3" t="s">
        <v>21</v>
      </c>
      <c r="Q1" s="3" t="s">
        <v>545</v>
      </c>
      <c r="R1" s="3" t="s">
        <v>22</v>
      </c>
      <c r="S1" s="3" t="s">
        <v>23</v>
      </c>
      <c r="T1" s="3" t="s">
        <v>24</v>
      </c>
      <c r="U1" s="3" t="s">
        <v>25</v>
      </c>
      <c r="V1" s="3" t="s">
        <v>26</v>
      </c>
      <c r="W1" s="3" t="s">
        <v>27</v>
      </c>
    </row>
    <row r="2" spans="1:23" s="19" customFormat="1" ht="45" x14ac:dyDescent="0.25">
      <c r="A2" s="12" t="s">
        <v>28</v>
      </c>
      <c r="B2" s="19" t="s">
        <v>151</v>
      </c>
      <c r="C2" s="19" t="s">
        <v>339</v>
      </c>
      <c r="D2" s="19" t="s">
        <v>518</v>
      </c>
      <c r="E2" s="19" t="s">
        <v>519</v>
      </c>
      <c r="F2" s="19" t="s">
        <v>122</v>
      </c>
      <c r="G2" s="19" t="s">
        <v>566</v>
      </c>
      <c r="H2" s="19" t="s">
        <v>151</v>
      </c>
      <c r="I2" s="19" t="s">
        <v>488</v>
      </c>
      <c r="J2" s="19" t="s">
        <v>128</v>
      </c>
      <c r="K2" s="19" t="s">
        <v>128</v>
      </c>
      <c r="L2" s="19" t="s">
        <v>153</v>
      </c>
      <c r="M2" s="19" t="s">
        <v>128</v>
      </c>
      <c r="N2" s="19" t="s">
        <v>151</v>
      </c>
      <c r="O2" s="19" t="s">
        <v>37</v>
      </c>
      <c r="P2" s="19" t="s">
        <v>147</v>
      </c>
      <c r="Q2" s="19">
        <v>2019</v>
      </c>
      <c r="R2" s="19" t="s">
        <v>151</v>
      </c>
      <c r="S2" s="19" t="s">
        <v>340</v>
      </c>
      <c r="T2" s="19" t="s">
        <v>151</v>
      </c>
      <c r="U2" s="19" t="s">
        <v>151</v>
      </c>
      <c r="V2" s="19" t="s">
        <v>128</v>
      </c>
      <c r="W2" s="19" t="s">
        <v>151</v>
      </c>
    </row>
    <row r="3" spans="1:23" s="83" customFormat="1" ht="45" x14ac:dyDescent="0.25">
      <c r="A3" s="12" t="s">
        <v>28</v>
      </c>
      <c r="B3" s="19" t="s">
        <v>151</v>
      </c>
      <c r="C3" s="19" t="s">
        <v>477</v>
      </c>
      <c r="D3" s="19" t="s">
        <v>344</v>
      </c>
      <c r="E3" s="19" t="s">
        <v>561</v>
      </c>
      <c r="F3" s="19" t="s">
        <v>127</v>
      </c>
      <c r="G3" s="19" t="s">
        <v>566</v>
      </c>
      <c r="H3" s="19" t="s">
        <v>151</v>
      </c>
      <c r="I3" s="19" t="s">
        <v>488</v>
      </c>
      <c r="J3" s="19" t="s">
        <v>128</v>
      </c>
      <c r="K3" s="19" t="s">
        <v>128</v>
      </c>
      <c r="L3" s="19" t="s">
        <v>153</v>
      </c>
      <c r="M3" s="19" t="s">
        <v>128</v>
      </c>
      <c r="N3" s="12" t="s">
        <v>151</v>
      </c>
      <c r="O3" s="12" t="s">
        <v>37</v>
      </c>
      <c r="P3" s="12" t="s">
        <v>147</v>
      </c>
      <c r="Q3" s="12">
        <v>2019</v>
      </c>
      <c r="R3" s="12" t="s">
        <v>151</v>
      </c>
      <c r="S3" s="12" t="s">
        <v>340</v>
      </c>
      <c r="T3" s="12" t="s">
        <v>151</v>
      </c>
      <c r="U3" s="12" t="s">
        <v>151</v>
      </c>
      <c r="V3" s="12" t="s">
        <v>128</v>
      </c>
      <c r="W3" s="19" t="s">
        <v>151</v>
      </c>
    </row>
    <row r="4" spans="1:23" s="83" customFormat="1" ht="45" x14ac:dyDescent="0.25">
      <c r="A4" s="12" t="s">
        <v>28</v>
      </c>
      <c r="B4" s="19" t="s">
        <v>151</v>
      </c>
      <c r="C4" s="19" t="s">
        <v>478</v>
      </c>
      <c r="D4" s="19" t="s">
        <v>110</v>
      </c>
      <c r="E4" s="19" t="s">
        <v>484</v>
      </c>
      <c r="F4" s="19" t="s">
        <v>122</v>
      </c>
      <c r="G4" s="19" t="s">
        <v>566</v>
      </c>
      <c r="H4" s="19" t="s">
        <v>151</v>
      </c>
      <c r="I4" s="19" t="s">
        <v>488</v>
      </c>
      <c r="J4" s="19" t="s">
        <v>128</v>
      </c>
      <c r="K4" s="19" t="s">
        <v>128</v>
      </c>
      <c r="L4" s="19" t="s">
        <v>153</v>
      </c>
      <c r="M4" s="19" t="s">
        <v>128</v>
      </c>
      <c r="N4" s="12" t="s">
        <v>151</v>
      </c>
      <c r="O4" s="12" t="s">
        <v>37</v>
      </c>
      <c r="P4" s="12" t="s">
        <v>147</v>
      </c>
      <c r="Q4" s="12">
        <v>2019</v>
      </c>
      <c r="R4" s="12" t="s">
        <v>151</v>
      </c>
      <c r="S4" s="12" t="s">
        <v>340</v>
      </c>
      <c r="T4" s="12" t="s">
        <v>151</v>
      </c>
      <c r="U4" s="12" t="s">
        <v>151</v>
      </c>
      <c r="V4" s="12" t="s">
        <v>128</v>
      </c>
      <c r="W4" s="19" t="s">
        <v>151</v>
      </c>
    </row>
    <row r="5" spans="1:23" s="83" customFormat="1" ht="60" x14ac:dyDescent="0.25">
      <c r="A5" s="12" t="s">
        <v>28</v>
      </c>
      <c r="B5" s="19" t="s">
        <v>151</v>
      </c>
      <c r="C5" s="19" t="s">
        <v>479</v>
      </c>
      <c r="D5" s="19" t="s">
        <v>352</v>
      </c>
      <c r="E5" s="19" t="s">
        <v>485</v>
      </c>
      <c r="F5" s="19" t="s">
        <v>122</v>
      </c>
      <c r="G5" s="19" t="s">
        <v>566</v>
      </c>
      <c r="H5" s="19" t="s">
        <v>151</v>
      </c>
      <c r="I5" s="19" t="s">
        <v>488</v>
      </c>
      <c r="J5" s="19" t="s">
        <v>128</v>
      </c>
      <c r="K5" s="19" t="s">
        <v>128</v>
      </c>
      <c r="L5" s="19" t="s">
        <v>153</v>
      </c>
      <c r="M5" s="19" t="s">
        <v>128</v>
      </c>
      <c r="N5" s="12" t="s">
        <v>151</v>
      </c>
      <c r="O5" s="12" t="s">
        <v>37</v>
      </c>
      <c r="P5" s="12" t="s">
        <v>150</v>
      </c>
      <c r="Q5" s="12">
        <v>2019</v>
      </c>
      <c r="R5" s="12" t="s">
        <v>151</v>
      </c>
      <c r="S5" s="12" t="s">
        <v>340</v>
      </c>
      <c r="T5" s="12" t="s">
        <v>151</v>
      </c>
      <c r="U5" s="12" t="s">
        <v>151</v>
      </c>
      <c r="V5" s="12" t="s">
        <v>128</v>
      </c>
      <c r="W5" s="19" t="s">
        <v>151</v>
      </c>
    </row>
    <row r="6" spans="1:23" s="83" customFormat="1" ht="60" x14ac:dyDescent="0.25">
      <c r="A6" s="12" t="s">
        <v>28</v>
      </c>
      <c r="B6" s="19" t="s">
        <v>151</v>
      </c>
      <c r="C6" s="19" t="s">
        <v>480</v>
      </c>
      <c r="D6" s="19" t="s">
        <v>520</v>
      </c>
      <c r="E6" s="19" t="s">
        <v>483</v>
      </c>
      <c r="F6" s="19" t="s">
        <v>124</v>
      </c>
      <c r="G6" s="12" t="s">
        <v>150</v>
      </c>
      <c r="H6" s="19">
        <v>2020</v>
      </c>
      <c r="I6" s="19" t="s">
        <v>373</v>
      </c>
      <c r="J6" s="19" t="s">
        <v>128</v>
      </c>
      <c r="K6" s="19" t="s">
        <v>128</v>
      </c>
      <c r="L6" s="19" t="s">
        <v>153</v>
      </c>
      <c r="M6" s="19" t="s">
        <v>128</v>
      </c>
      <c r="N6" s="12" t="s">
        <v>151</v>
      </c>
      <c r="O6" s="12" t="s">
        <v>37</v>
      </c>
      <c r="P6" s="12" t="s">
        <v>147</v>
      </c>
      <c r="Q6" s="12">
        <v>2019</v>
      </c>
      <c r="R6" s="12" t="s">
        <v>151</v>
      </c>
      <c r="S6" s="12" t="s">
        <v>340</v>
      </c>
      <c r="T6" s="12" t="s">
        <v>151</v>
      </c>
      <c r="U6" s="12" t="s">
        <v>151</v>
      </c>
      <c r="V6" s="12" t="s">
        <v>128</v>
      </c>
      <c r="W6" s="19" t="s">
        <v>151</v>
      </c>
    </row>
    <row r="7" spans="1:23" s="83" customFormat="1" ht="45" x14ac:dyDescent="0.25">
      <c r="A7" s="12" t="s">
        <v>28</v>
      </c>
      <c r="B7" s="19" t="s">
        <v>151</v>
      </c>
      <c r="C7" s="19" t="s">
        <v>481</v>
      </c>
      <c r="D7" s="19" t="s">
        <v>140</v>
      </c>
      <c r="E7" s="19" t="s">
        <v>486</v>
      </c>
      <c r="F7" s="19" t="s">
        <v>122</v>
      </c>
      <c r="G7" s="19" t="s">
        <v>566</v>
      </c>
      <c r="H7" s="19" t="s">
        <v>151</v>
      </c>
      <c r="I7" s="19" t="s">
        <v>488</v>
      </c>
      <c r="J7" s="19" t="s">
        <v>128</v>
      </c>
      <c r="K7" s="19" t="s">
        <v>128</v>
      </c>
      <c r="L7" s="19" t="s">
        <v>153</v>
      </c>
      <c r="M7" s="19" t="s">
        <v>128</v>
      </c>
      <c r="N7" s="12" t="s">
        <v>151</v>
      </c>
      <c r="O7" s="12" t="s">
        <v>37</v>
      </c>
      <c r="P7" s="12" t="s">
        <v>147</v>
      </c>
      <c r="Q7" s="12">
        <v>2019</v>
      </c>
      <c r="R7" s="12" t="s">
        <v>151</v>
      </c>
      <c r="S7" s="12" t="s">
        <v>340</v>
      </c>
      <c r="T7" s="12" t="s">
        <v>151</v>
      </c>
      <c r="U7" s="12" t="s">
        <v>151</v>
      </c>
      <c r="V7" s="12" t="s">
        <v>128</v>
      </c>
      <c r="W7" s="19" t="s">
        <v>151</v>
      </c>
    </row>
    <row r="8" spans="1:23" s="83" customFormat="1" ht="45" x14ac:dyDescent="0.25">
      <c r="A8" s="12" t="s">
        <v>28</v>
      </c>
      <c r="B8" s="19" t="s">
        <v>151</v>
      </c>
      <c r="C8" s="19" t="s">
        <v>482</v>
      </c>
      <c r="D8" s="19" t="s">
        <v>359</v>
      </c>
      <c r="E8" s="19" t="s">
        <v>487</v>
      </c>
      <c r="F8" s="19" t="s">
        <v>122</v>
      </c>
      <c r="G8" s="19" t="s">
        <v>566</v>
      </c>
      <c r="H8" s="19" t="s">
        <v>151</v>
      </c>
      <c r="I8" s="19" t="s">
        <v>488</v>
      </c>
      <c r="J8" s="19" t="s">
        <v>128</v>
      </c>
      <c r="K8" s="19" t="s">
        <v>128</v>
      </c>
      <c r="L8" s="19" t="s">
        <v>153</v>
      </c>
      <c r="M8" s="19" t="s">
        <v>128</v>
      </c>
      <c r="N8" s="12" t="s">
        <v>151</v>
      </c>
      <c r="O8" s="12" t="s">
        <v>37</v>
      </c>
      <c r="P8" s="12" t="s">
        <v>147</v>
      </c>
      <c r="Q8" s="12">
        <v>2019</v>
      </c>
      <c r="R8" s="12" t="s">
        <v>151</v>
      </c>
      <c r="S8" s="12" t="s">
        <v>340</v>
      </c>
      <c r="T8" s="12" t="s">
        <v>151</v>
      </c>
      <c r="U8" s="12" t="s">
        <v>151</v>
      </c>
      <c r="V8" s="12" t="s">
        <v>128</v>
      </c>
      <c r="W8" s="19" t="s">
        <v>151</v>
      </c>
    </row>
    <row r="9" spans="1:23" s="83" customFormat="1" ht="45" x14ac:dyDescent="0.25">
      <c r="A9" s="12" t="s">
        <v>341</v>
      </c>
      <c r="B9" s="12" t="s">
        <v>342</v>
      </c>
      <c r="C9" s="12" t="s">
        <v>343</v>
      </c>
      <c r="D9" s="12" t="s">
        <v>365</v>
      </c>
      <c r="E9" s="12" t="s">
        <v>562</v>
      </c>
      <c r="F9" s="19" t="s">
        <v>122</v>
      </c>
      <c r="G9" s="19" t="s">
        <v>566</v>
      </c>
      <c r="H9" s="19" t="s">
        <v>151</v>
      </c>
      <c r="I9" s="12" t="s">
        <v>345</v>
      </c>
      <c r="J9" s="19" t="s">
        <v>128</v>
      </c>
      <c r="K9" s="12" t="s">
        <v>151</v>
      </c>
      <c r="L9" s="19" t="s">
        <v>153</v>
      </c>
      <c r="M9" s="19" t="s">
        <v>128</v>
      </c>
      <c r="N9" s="12" t="s">
        <v>151</v>
      </c>
      <c r="O9" s="12" t="s">
        <v>37</v>
      </c>
      <c r="P9" s="12" t="s">
        <v>147</v>
      </c>
      <c r="Q9" s="12">
        <v>2019</v>
      </c>
      <c r="R9" s="12" t="s">
        <v>151</v>
      </c>
      <c r="S9" s="12" t="s">
        <v>340</v>
      </c>
      <c r="T9" s="12" t="s">
        <v>151</v>
      </c>
      <c r="U9" s="12" t="s">
        <v>151</v>
      </c>
      <c r="V9" s="12" t="s">
        <v>128</v>
      </c>
      <c r="W9" s="19" t="s">
        <v>151</v>
      </c>
    </row>
    <row r="10" spans="1:23" s="83" customFormat="1" ht="60" x14ac:dyDescent="0.25">
      <c r="A10" s="12" t="s">
        <v>341</v>
      </c>
      <c r="B10" s="12" t="s">
        <v>342</v>
      </c>
      <c r="C10" s="12" t="s">
        <v>346</v>
      </c>
      <c r="D10" s="12" t="s">
        <v>439</v>
      </c>
      <c r="E10" s="12" t="s">
        <v>347</v>
      </c>
      <c r="F10" s="19" t="s">
        <v>122</v>
      </c>
      <c r="G10" s="19" t="s">
        <v>566</v>
      </c>
      <c r="H10" s="19" t="s">
        <v>151</v>
      </c>
      <c r="I10" s="12" t="s">
        <v>345</v>
      </c>
      <c r="J10" s="19" t="s">
        <v>128</v>
      </c>
      <c r="K10" s="12" t="s">
        <v>151</v>
      </c>
      <c r="L10" s="19" t="s">
        <v>153</v>
      </c>
      <c r="M10" s="19" t="s">
        <v>128</v>
      </c>
      <c r="N10" s="12" t="s">
        <v>151</v>
      </c>
      <c r="O10" s="12" t="s">
        <v>37</v>
      </c>
      <c r="P10" s="12" t="s">
        <v>147</v>
      </c>
      <c r="Q10" s="12">
        <v>2019</v>
      </c>
      <c r="R10" s="12" t="s">
        <v>151</v>
      </c>
      <c r="S10" s="12" t="s">
        <v>340</v>
      </c>
      <c r="T10" s="12" t="s">
        <v>151</v>
      </c>
      <c r="U10" s="12" t="s">
        <v>151</v>
      </c>
      <c r="V10" s="12" t="s">
        <v>128</v>
      </c>
      <c r="W10" s="19" t="s">
        <v>151</v>
      </c>
    </row>
    <row r="11" spans="1:23" s="83" customFormat="1" ht="75" x14ac:dyDescent="0.25">
      <c r="A11" s="12" t="s">
        <v>341</v>
      </c>
      <c r="B11" s="12" t="s">
        <v>151</v>
      </c>
      <c r="C11" s="12" t="s">
        <v>348</v>
      </c>
      <c r="D11" s="12" t="s">
        <v>349</v>
      </c>
      <c r="E11" s="12" t="s">
        <v>440</v>
      </c>
      <c r="F11" s="19" t="s">
        <v>122</v>
      </c>
      <c r="G11" s="19" t="s">
        <v>566</v>
      </c>
      <c r="H11" s="19" t="s">
        <v>151</v>
      </c>
      <c r="I11" s="12" t="s">
        <v>350</v>
      </c>
      <c r="J11" s="19" t="s">
        <v>128</v>
      </c>
      <c r="K11" s="12" t="s">
        <v>151</v>
      </c>
      <c r="L11" s="19" t="s">
        <v>153</v>
      </c>
      <c r="M11" s="19" t="s">
        <v>128</v>
      </c>
      <c r="N11" s="12" t="s">
        <v>151</v>
      </c>
      <c r="O11" s="12" t="s">
        <v>37</v>
      </c>
      <c r="P11" s="12" t="s">
        <v>147</v>
      </c>
      <c r="Q11" s="12">
        <v>2019</v>
      </c>
      <c r="R11" s="12" t="s">
        <v>151</v>
      </c>
      <c r="S11" s="12" t="s">
        <v>340</v>
      </c>
      <c r="T11" s="12" t="s">
        <v>151</v>
      </c>
      <c r="U11" s="12" t="s">
        <v>151</v>
      </c>
      <c r="V11" s="12" t="s">
        <v>128</v>
      </c>
      <c r="W11" s="19" t="s">
        <v>151</v>
      </c>
    </row>
    <row r="12" spans="1:23" s="83" customFormat="1" ht="60" x14ac:dyDescent="0.25">
      <c r="A12" s="12" t="s">
        <v>341</v>
      </c>
      <c r="B12" s="12" t="s">
        <v>342</v>
      </c>
      <c r="C12" s="12" t="s">
        <v>351</v>
      </c>
      <c r="D12" s="12" t="s">
        <v>352</v>
      </c>
      <c r="E12" s="12" t="s">
        <v>441</v>
      </c>
      <c r="F12" s="19" t="s">
        <v>122</v>
      </c>
      <c r="G12" s="12" t="s">
        <v>147</v>
      </c>
      <c r="H12" s="19" t="s">
        <v>151</v>
      </c>
      <c r="I12" s="12" t="s">
        <v>345</v>
      </c>
      <c r="J12" s="19" t="s">
        <v>128</v>
      </c>
      <c r="K12" s="12" t="s">
        <v>151</v>
      </c>
      <c r="L12" s="19" t="s">
        <v>153</v>
      </c>
      <c r="M12" s="19" t="s">
        <v>128</v>
      </c>
      <c r="N12" s="12" t="s">
        <v>151</v>
      </c>
      <c r="O12" s="12" t="s">
        <v>37</v>
      </c>
      <c r="P12" s="12" t="s">
        <v>147</v>
      </c>
      <c r="Q12" s="12">
        <v>2019</v>
      </c>
      <c r="R12" s="12" t="s">
        <v>151</v>
      </c>
      <c r="S12" s="12" t="s">
        <v>340</v>
      </c>
      <c r="T12" s="12" t="s">
        <v>151</v>
      </c>
      <c r="U12" s="12" t="s">
        <v>151</v>
      </c>
      <c r="V12" s="12" t="s">
        <v>128</v>
      </c>
      <c r="W12" s="19" t="s">
        <v>151</v>
      </c>
    </row>
    <row r="13" spans="1:23" s="83" customFormat="1" ht="60" x14ac:dyDescent="0.25">
      <c r="A13" s="12" t="s">
        <v>341</v>
      </c>
      <c r="B13" s="12" t="s">
        <v>151</v>
      </c>
      <c r="C13" s="12" t="s">
        <v>353</v>
      </c>
      <c r="D13" s="12" t="s">
        <v>354</v>
      </c>
      <c r="E13" s="12" t="s">
        <v>355</v>
      </c>
      <c r="F13" s="12" t="s">
        <v>124</v>
      </c>
      <c r="G13" s="12" t="s">
        <v>147</v>
      </c>
      <c r="H13" s="84">
        <v>2020</v>
      </c>
      <c r="I13" s="12" t="s">
        <v>591</v>
      </c>
      <c r="J13" s="19" t="s">
        <v>128</v>
      </c>
      <c r="K13" s="12" t="s">
        <v>151</v>
      </c>
      <c r="L13" s="19" t="s">
        <v>153</v>
      </c>
      <c r="M13" s="19" t="s">
        <v>128</v>
      </c>
      <c r="N13" s="12" t="s">
        <v>151</v>
      </c>
      <c r="O13" s="12" t="s">
        <v>37</v>
      </c>
      <c r="P13" s="12" t="s">
        <v>150</v>
      </c>
      <c r="Q13" s="12">
        <v>2019</v>
      </c>
      <c r="R13" s="12" t="s">
        <v>151</v>
      </c>
      <c r="S13" s="12" t="s">
        <v>340</v>
      </c>
      <c r="T13" s="12" t="s">
        <v>151</v>
      </c>
      <c r="U13" s="12" t="s">
        <v>151</v>
      </c>
      <c r="V13" s="12" t="s">
        <v>128</v>
      </c>
      <c r="W13" s="19" t="s">
        <v>151</v>
      </c>
    </row>
    <row r="14" spans="1:23" s="83" customFormat="1" ht="45" x14ac:dyDescent="0.25">
      <c r="A14" s="12" t="s">
        <v>341</v>
      </c>
      <c r="B14" s="12" t="s">
        <v>342</v>
      </c>
      <c r="C14" s="12" t="s">
        <v>356</v>
      </c>
      <c r="D14" s="12" t="s">
        <v>140</v>
      </c>
      <c r="E14" s="62" t="s">
        <v>357</v>
      </c>
      <c r="F14" s="12" t="s">
        <v>122</v>
      </c>
      <c r="G14" s="19" t="s">
        <v>566</v>
      </c>
      <c r="H14" s="19" t="s">
        <v>151</v>
      </c>
      <c r="I14" s="12" t="s">
        <v>345</v>
      </c>
      <c r="J14" s="19" t="s">
        <v>128</v>
      </c>
      <c r="K14" s="12" t="s">
        <v>151</v>
      </c>
      <c r="L14" s="19" t="s">
        <v>153</v>
      </c>
      <c r="M14" s="19" t="s">
        <v>128</v>
      </c>
      <c r="N14" s="12" t="s">
        <v>151</v>
      </c>
      <c r="O14" s="12" t="s">
        <v>37</v>
      </c>
      <c r="P14" s="12" t="s">
        <v>147</v>
      </c>
      <c r="Q14" s="12">
        <v>2019</v>
      </c>
      <c r="R14" s="12" t="s">
        <v>151</v>
      </c>
      <c r="S14" s="12" t="s">
        <v>340</v>
      </c>
      <c r="T14" s="12" t="s">
        <v>151</v>
      </c>
      <c r="U14" s="12" t="s">
        <v>151</v>
      </c>
      <c r="V14" s="12" t="s">
        <v>128</v>
      </c>
      <c r="W14" s="19" t="s">
        <v>151</v>
      </c>
    </row>
    <row r="15" spans="1:23" s="83" customFormat="1" ht="45" x14ac:dyDescent="0.25">
      <c r="A15" s="12" t="s">
        <v>341</v>
      </c>
      <c r="B15" s="12" t="s">
        <v>342</v>
      </c>
      <c r="C15" s="12" t="s">
        <v>358</v>
      </c>
      <c r="D15" s="12" t="s">
        <v>359</v>
      </c>
      <c r="E15" s="62" t="s">
        <v>360</v>
      </c>
      <c r="F15" s="12" t="s">
        <v>122</v>
      </c>
      <c r="G15" s="19" t="s">
        <v>566</v>
      </c>
      <c r="H15" s="19" t="s">
        <v>151</v>
      </c>
      <c r="I15" s="12" t="s">
        <v>345</v>
      </c>
      <c r="J15" s="19" t="s">
        <v>128</v>
      </c>
      <c r="K15" s="12" t="s">
        <v>151</v>
      </c>
      <c r="L15" s="19" t="s">
        <v>153</v>
      </c>
      <c r="M15" s="19" t="s">
        <v>128</v>
      </c>
      <c r="N15" s="12" t="s">
        <v>151</v>
      </c>
      <c r="O15" s="12" t="s">
        <v>32</v>
      </c>
      <c r="P15" s="12" t="s">
        <v>147</v>
      </c>
      <c r="Q15" s="12">
        <v>2019</v>
      </c>
      <c r="R15" s="12" t="s">
        <v>151</v>
      </c>
      <c r="S15" s="12" t="s">
        <v>340</v>
      </c>
      <c r="T15" s="12" t="s">
        <v>128</v>
      </c>
      <c r="U15" s="12" t="s">
        <v>128</v>
      </c>
      <c r="V15" s="12" t="s">
        <v>128</v>
      </c>
      <c r="W15" s="19" t="s">
        <v>151</v>
      </c>
    </row>
    <row r="16" spans="1:23" s="83" customFormat="1" ht="75" x14ac:dyDescent="0.25">
      <c r="A16" s="12" t="s">
        <v>341</v>
      </c>
      <c r="B16" s="12" t="s">
        <v>151</v>
      </c>
      <c r="C16" s="12" t="s">
        <v>361</v>
      </c>
      <c r="D16" s="12" t="s">
        <v>362</v>
      </c>
      <c r="E16" s="12" t="s">
        <v>363</v>
      </c>
      <c r="F16" s="12" t="s">
        <v>122</v>
      </c>
      <c r="G16" s="19" t="s">
        <v>566</v>
      </c>
      <c r="H16" s="19" t="s">
        <v>151</v>
      </c>
      <c r="I16" s="12" t="s">
        <v>350</v>
      </c>
      <c r="J16" s="19" t="s">
        <v>128</v>
      </c>
      <c r="K16" s="12" t="s">
        <v>151</v>
      </c>
      <c r="L16" s="19" t="s">
        <v>153</v>
      </c>
      <c r="M16" s="19" t="s">
        <v>128</v>
      </c>
      <c r="N16" s="12" t="s">
        <v>151</v>
      </c>
      <c r="O16" s="12" t="s">
        <v>37</v>
      </c>
      <c r="P16" s="12" t="s">
        <v>147</v>
      </c>
      <c r="Q16" s="12">
        <v>2019</v>
      </c>
      <c r="R16" s="12" t="s">
        <v>151</v>
      </c>
      <c r="S16" s="12" t="s">
        <v>340</v>
      </c>
      <c r="T16" s="12" t="s">
        <v>151</v>
      </c>
      <c r="U16" s="12" t="s">
        <v>151</v>
      </c>
      <c r="V16" s="12" t="s">
        <v>128</v>
      </c>
      <c r="W16" s="19" t="s">
        <v>151</v>
      </c>
    </row>
    <row r="17" spans="1:23" s="83" customFormat="1" ht="45" x14ac:dyDescent="0.25">
      <c r="A17" s="12" t="s">
        <v>341</v>
      </c>
      <c r="B17" s="12" t="s">
        <v>151</v>
      </c>
      <c r="C17" s="12" t="s">
        <v>364</v>
      </c>
      <c r="D17" s="19" t="s">
        <v>365</v>
      </c>
      <c r="E17" s="19" t="s">
        <v>366</v>
      </c>
      <c r="F17" s="12" t="s">
        <v>122</v>
      </c>
      <c r="G17" s="12" t="s">
        <v>150</v>
      </c>
      <c r="H17" s="85">
        <v>2021</v>
      </c>
      <c r="I17" s="12" t="s">
        <v>345</v>
      </c>
      <c r="J17" s="19" t="s">
        <v>128</v>
      </c>
      <c r="K17" s="12" t="s">
        <v>151</v>
      </c>
      <c r="L17" s="19" t="s">
        <v>153</v>
      </c>
      <c r="M17" s="19" t="s">
        <v>128</v>
      </c>
      <c r="N17" s="12" t="s">
        <v>151</v>
      </c>
      <c r="O17" s="12" t="s">
        <v>37</v>
      </c>
      <c r="P17" s="12" t="s">
        <v>150</v>
      </c>
      <c r="Q17" s="12">
        <v>2019</v>
      </c>
      <c r="R17" s="12" t="s">
        <v>151</v>
      </c>
      <c r="S17" s="12" t="s">
        <v>340</v>
      </c>
      <c r="T17" s="12" t="s">
        <v>151</v>
      </c>
      <c r="U17" s="12" t="s">
        <v>151</v>
      </c>
      <c r="V17" s="12" t="s">
        <v>128</v>
      </c>
      <c r="W17" s="19" t="s">
        <v>151</v>
      </c>
    </row>
    <row r="18" spans="1:23" s="12" customFormat="1" ht="45" x14ac:dyDescent="0.25">
      <c r="A18" s="12" t="s">
        <v>254</v>
      </c>
      <c r="B18" s="12" t="s">
        <v>151</v>
      </c>
      <c r="C18" s="12" t="s">
        <v>522</v>
      </c>
      <c r="D18" s="12" t="s">
        <v>534</v>
      </c>
      <c r="E18" s="12" t="s">
        <v>535</v>
      </c>
      <c r="F18" s="12" t="s">
        <v>124</v>
      </c>
      <c r="G18" s="12" t="s">
        <v>566</v>
      </c>
      <c r="H18" s="12" t="s">
        <v>151</v>
      </c>
      <c r="I18" s="62" t="s">
        <v>536</v>
      </c>
      <c r="J18" s="12" t="s">
        <v>128</v>
      </c>
      <c r="K18" s="12" t="s">
        <v>128</v>
      </c>
      <c r="L18" s="12" t="s">
        <v>399</v>
      </c>
      <c r="M18" s="12" t="s">
        <v>128</v>
      </c>
      <c r="N18" s="12" t="s">
        <v>151</v>
      </c>
      <c r="O18" s="12" t="s">
        <v>37</v>
      </c>
      <c r="P18" s="12" t="s">
        <v>147</v>
      </c>
      <c r="Q18" s="12">
        <v>2019</v>
      </c>
      <c r="R18" s="12" t="s">
        <v>537</v>
      </c>
      <c r="S18" s="12" t="s">
        <v>340</v>
      </c>
      <c r="T18" s="12" t="s">
        <v>151</v>
      </c>
      <c r="U18" s="12" t="s">
        <v>151</v>
      </c>
      <c r="V18" s="12" t="s">
        <v>128</v>
      </c>
      <c r="W18" s="19" t="s">
        <v>151</v>
      </c>
    </row>
    <row r="19" spans="1:23" s="12" customFormat="1" ht="45" x14ac:dyDescent="0.25">
      <c r="A19" s="12" t="s">
        <v>254</v>
      </c>
      <c r="B19" s="12" t="s">
        <v>278</v>
      </c>
      <c r="C19" s="12" t="s">
        <v>532</v>
      </c>
      <c r="D19" s="12" t="s">
        <v>538</v>
      </c>
      <c r="E19" s="12" t="s">
        <v>539</v>
      </c>
      <c r="F19" s="12" t="s">
        <v>124</v>
      </c>
      <c r="G19" s="19" t="s">
        <v>566</v>
      </c>
      <c r="H19" s="12" t="s">
        <v>151</v>
      </c>
      <c r="I19" s="62" t="s">
        <v>540</v>
      </c>
      <c r="J19" s="12" t="s">
        <v>128</v>
      </c>
      <c r="K19" s="12" t="s">
        <v>128</v>
      </c>
      <c r="L19" s="12" t="s">
        <v>128</v>
      </c>
      <c r="M19" s="12" t="s">
        <v>128</v>
      </c>
      <c r="N19" s="12" t="s">
        <v>151</v>
      </c>
      <c r="O19" s="12" t="s">
        <v>37</v>
      </c>
      <c r="P19" s="12" t="s">
        <v>147</v>
      </c>
      <c r="Q19" s="12">
        <v>2019</v>
      </c>
      <c r="R19" s="12" t="s">
        <v>151</v>
      </c>
      <c r="S19" s="12" t="s">
        <v>340</v>
      </c>
      <c r="T19" s="12" t="s">
        <v>151</v>
      </c>
      <c r="U19" s="12" t="s">
        <v>151</v>
      </c>
      <c r="V19" s="12" t="s">
        <v>128</v>
      </c>
      <c r="W19" s="19" t="s">
        <v>151</v>
      </c>
    </row>
    <row r="20" spans="1:23" s="12" customFormat="1" ht="45" x14ac:dyDescent="0.25">
      <c r="A20" s="12" t="s">
        <v>254</v>
      </c>
      <c r="B20" s="12" t="s">
        <v>151</v>
      </c>
      <c r="C20" s="12" t="s">
        <v>533</v>
      </c>
      <c r="D20" s="12" t="s">
        <v>541</v>
      </c>
      <c r="E20" s="12" t="s">
        <v>542</v>
      </c>
      <c r="F20" s="12" t="s">
        <v>124</v>
      </c>
      <c r="G20" s="12" t="s">
        <v>147</v>
      </c>
      <c r="H20" s="12">
        <v>2018</v>
      </c>
      <c r="I20" s="62" t="s">
        <v>543</v>
      </c>
      <c r="J20" s="12" t="s">
        <v>128</v>
      </c>
      <c r="K20" s="12" t="s">
        <v>128</v>
      </c>
      <c r="L20" s="12" t="s">
        <v>128</v>
      </c>
      <c r="M20" s="12" t="s">
        <v>128</v>
      </c>
      <c r="N20" s="12" t="s">
        <v>151</v>
      </c>
      <c r="O20" s="12" t="s">
        <v>37</v>
      </c>
      <c r="P20" s="12" t="s">
        <v>147</v>
      </c>
      <c r="Q20" s="12">
        <v>2019</v>
      </c>
      <c r="R20" s="12" t="s">
        <v>151</v>
      </c>
      <c r="S20" s="12" t="s">
        <v>340</v>
      </c>
      <c r="T20" s="12" t="s">
        <v>151</v>
      </c>
      <c r="U20" s="12" t="s">
        <v>151</v>
      </c>
      <c r="V20" s="12" t="s">
        <v>128</v>
      </c>
      <c r="W20" s="19" t="s">
        <v>151</v>
      </c>
    </row>
    <row r="21" spans="1:23" s="83" customFormat="1" ht="60" x14ac:dyDescent="0.25">
      <c r="A21" s="12" t="s">
        <v>374</v>
      </c>
      <c r="B21" s="12" t="s">
        <v>151</v>
      </c>
      <c r="C21" s="12" t="s">
        <v>375</v>
      </c>
      <c r="D21" s="12" t="s">
        <v>376</v>
      </c>
      <c r="E21" s="12" t="s">
        <v>377</v>
      </c>
      <c r="F21" s="12" t="s">
        <v>124</v>
      </c>
      <c r="G21" s="12" t="s">
        <v>147</v>
      </c>
      <c r="H21" s="19">
        <v>2020</v>
      </c>
      <c r="I21" s="12" t="s">
        <v>378</v>
      </c>
      <c r="J21" s="61" t="s">
        <v>128</v>
      </c>
      <c r="K21" s="61" t="s">
        <v>128</v>
      </c>
      <c r="L21" s="12" t="s">
        <v>128</v>
      </c>
      <c r="M21" s="61" t="s">
        <v>128</v>
      </c>
      <c r="N21" s="12" t="s">
        <v>151</v>
      </c>
      <c r="O21" s="12" t="s">
        <v>37</v>
      </c>
      <c r="P21" s="12" t="s">
        <v>148</v>
      </c>
      <c r="Q21" s="12">
        <v>2019</v>
      </c>
      <c r="R21" s="12" t="s">
        <v>151</v>
      </c>
      <c r="S21" s="12" t="s">
        <v>340</v>
      </c>
      <c r="T21" s="12" t="s">
        <v>151</v>
      </c>
      <c r="U21" s="12" t="s">
        <v>151</v>
      </c>
      <c r="V21" s="12" t="s">
        <v>128</v>
      </c>
      <c r="W21" s="12" t="s">
        <v>586</v>
      </c>
    </row>
    <row r="22" spans="1:23" s="83" customFormat="1" ht="60" x14ac:dyDescent="0.25">
      <c r="A22" s="12" t="s">
        <v>374</v>
      </c>
      <c r="B22" s="12" t="s">
        <v>151</v>
      </c>
      <c r="C22" s="12" t="s">
        <v>379</v>
      </c>
      <c r="D22" s="12" t="s">
        <v>380</v>
      </c>
      <c r="E22" s="12" t="s">
        <v>563</v>
      </c>
      <c r="F22" s="12" t="s">
        <v>124</v>
      </c>
      <c r="G22" s="12" t="s">
        <v>147</v>
      </c>
      <c r="H22" s="19">
        <v>2020</v>
      </c>
      <c r="I22" s="12" t="s">
        <v>381</v>
      </c>
      <c r="J22" s="61" t="s">
        <v>128</v>
      </c>
      <c r="K22" s="61" t="s">
        <v>128</v>
      </c>
      <c r="L22" s="12" t="s">
        <v>128</v>
      </c>
      <c r="M22" s="61" t="s">
        <v>128</v>
      </c>
      <c r="N22" s="12" t="s">
        <v>151</v>
      </c>
      <c r="O22" s="12" t="s">
        <v>37</v>
      </c>
      <c r="P22" s="12" t="s">
        <v>148</v>
      </c>
      <c r="Q22" s="12">
        <v>2019</v>
      </c>
      <c r="R22" s="12" t="s">
        <v>151</v>
      </c>
      <c r="S22" s="12" t="s">
        <v>340</v>
      </c>
      <c r="T22" s="12" t="s">
        <v>151</v>
      </c>
      <c r="U22" s="12" t="s">
        <v>151</v>
      </c>
      <c r="V22" s="12" t="s">
        <v>128</v>
      </c>
      <c r="W22" s="12" t="s">
        <v>586</v>
      </c>
    </row>
    <row r="23" spans="1:23" s="83" customFormat="1" ht="60" x14ac:dyDescent="0.25">
      <c r="A23" s="12" t="s">
        <v>374</v>
      </c>
      <c r="B23" s="12" t="s">
        <v>151</v>
      </c>
      <c r="C23" s="12" t="s">
        <v>382</v>
      </c>
      <c r="D23" s="12" t="s">
        <v>383</v>
      </c>
      <c r="E23" s="12" t="s">
        <v>377</v>
      </c>
      <c r="F23" s="12" t="s">
        <v>124</v>
      </c>
      <c r="G23" s="12" t="s">
        <v>147</v>
      </c>
      <c r="H23" s="19">
        <v>2020</v>
      </c>
      <c r="I23" s="12" t="s">
        <v>378</v>
      </c>
      <c r="J23" s="61" t="s">
        <v>128</v>
      </c>
      <c r="K23" s="61" t="s">
        <v>128</v>
      </c>
      <c r="L23" s="12" t="s">
        <v>128</v>
      </c>
      <c r="M23" s="61" t="s">
        <v>128</v>
      </c>
      <c r="N23" s="12" t="s">
        <v>151</v>
      </c>
      <c r="O23" s="12" t="s">
        <v>37</v>
      </c>
      <c r="P23" s="12" t="s">
        <v>148</v>
      </c>
      <c r="Q23" s="12">
        <v>2019</v>
      </c>
      <c r="R23" s="12" t="s">
        <v>151</v>
      </c>
      <c r="S23" s="12" t="s">
        <v>340</v>
      </c>
      <c r="T23" s="12" t="s">
        <v>151</v>
      </c>
      <c r="U23" s="12" t="s">
        <v>151</v>
      </c>
      <c r="V23" s="12" t="s">
        <v>128</v>
      </c>
      <c r="W23" s="12" t="s">
        <v>586</v>
      </c>
    </row>
    <row r="24" spans="1:23" s="83" customFormat="1" ht="60" x14ac:dyDescent="0.25">
      <c r="A24" s="12" t="s">
        <v>374</v>
      </c>
      <c r="B24" s="12" t="s">
        <v>151</v>
      </c>
      <c r="C24" s="12" t="s">
        <v>384</v>
      </c>
      <c r="D24" s="12" t="s">
        <v>385</v>
      </c>
      <c r="E24" s="12" t="s">
        <v>377</v>
      </c>
      <c r="F24" s="12" t="s">
        <v>124</v>
      </c>
      <c r="G24" s="12" t="s">
        <v>147</v>
      </c>
      <c r="H24" s="19">
        <v>2020</v>
      </c>
      <c r="I24" s="12" t="s">
        <v>378</v>
      </c>
      <c r="J24" s="61" t="s">
        <v>128</v>
      </c>
      <c r="K24" s="61" t="s">
        <v>128</v>
      </c>
      <c r="L24" s="12" t="s">
        <v>128</v>
      </c>
      <c r="M24" s="61" t="s">
        <v>128</v>
      </c>
      <c r="N24" s="12" t="s">
        <v>151</v>
      </c>
      <c r="O24" s="12" t="s">
        <v>37</v>
      </c>
      <c r="P24" s="12" t="s">
        <v>148</v>
      </c>
      <c r="Q24" s="12">
        <v>2019</v>
      </c>
      <c r="R24" s="12" t="s">
        <v>151</v>
      </c>
      <c r="S24" s="12" t="s">
        <v>340</v>
      </c>
      <c r="T24" s="12" t="s">
        <v>151</v>
      </c>
      <c r="U24" s="12" t="s">
        <v>151</v>
      </c>
      <c r="V24" s="12" t="s">
        <v>128</v>
      </c>
      <c r="W24" s="12" t="s">
        <v>586</v>
      </c>
    </row>
    <row r="25" spans="1:23" s="83" customFormat="1" ht="60" x14ac:dyDescent="0.25">
      <c r="A25" s="12" t="s">
        <v>374</v>
      </c>
      <c r="B25" s="12" t="s">
        <v>151</v>
      </c>
      <c r="C25" s="12" t="s">
        <v>386</v>
      </c>
      <c r="D25" s="12" t="s">
        <v>387</v>
      </c>
      <c r="E25" s="12" t="s">
        <v>377</v>
      </c>
      <c r="F25" s="12" t="s">
        <v>124</v>
      </c>
      <c r="G25" s="12" t="s">
        <v>147</v>
      </c>
      <c r="H25" s="19">
        <v>2020</v>
      </c>
      <c r="I25" s="12" t="s">
        <v>378</v>
      </c>
      <c r="J25" s="61" t="s">
        <v>128</v>
      </c>
      <c r="K25" s="61" t="s">
        <v>128</v>
      </c>
      <c r="L25" s="12" t="s">
        <v>128</v>
      </c>
      <c r="M25" s="61" t="s">
        <v>128</v>
      </c>
      <c r="N25" s="12" t="s">
        <v>151</v>
      </c>
      <c r="O25" s="12" t="s">
        <v>37</v>
      </c>
      <c r="P25" s="12" t="s">
        <v>148</v>
      </c>
      <c r="Q25" s="12">
        <v>2019</v>
      </c>
      <c r="R25" s="12" t="s">
        <v>151</v>
      </c>
      <c r="S25" s="12" t="s">
        <v>340</v>
      </c>
      <c r="T25" s="12" t="s">
        <v>151</v>
      </c>
      <c r="U25" s="12" t="s">
        <v>151</v>
      </c>
      <c r="V25" s="12" t="s">
        <v>128</v>
      </c>
      <c r="W25" s="12" t="s">
        <v>586</v>
      </c>
    </row>
    <row r="26" spans="1:23" s="83" customFormat="1" ht="60" x14ac:dyDescent="0.25">
      <c r="A26" s="12" t="s">
        <v>374</v>
      </c>
      <c r="B26" s="12" t="s">
        <v>151</v>
      </c>
      <c r="C26" s="12" t="s">
        <v>388</v>
      </c>
      <c r="D26" s="12" t="s">
        <v>389</v>
      </c>
      <c r="E26" s="12" t="s">
        <v>377</v>
      </c>
      <c r="F26" s="12" t="s">
        <v>124</v>
      </c>
      <c r="G26" s="12" t="s">
        <v>147</v>
      </c>
      <c r="H26" s="19">
        <v>2020</v>
      </c>
      <c r="I26" s="12" t="s">
        <v>373</v>
      </c>
      <c r="J26" s="61" t="s">
        <v>128</v>
      </c>
      <c r="K26" s="61" t="s">
        <v>128</v>
      </c>
      <c r="L26" s="12" t="s">
        <v>128</v>
      </c>
      <c r="M26" s="61" t="s">
        <v>128</v>
      </c>
      <c r="N26" s="12" t="s">
        <v>151</v>
      </c>
      <c r="O26" s="12" t="s">
        <v>37</v>
      </c>
      <c r="P26" s="12" t="s">
        <v>148</v>
      </c>
      <c r="Q26" s="12">
        <v>2019</v>
      </c>
      <c r="R26" s="12" t="s">
        <v>151</v>
      </c>
      <c r="S26" s="12" t="s">
        <v>340</v>
      </c>
      <c r="T26" s="12" t="s">
        <v>151</v>
      </c>
      <c r="U26" s="12" t="s">
        <v>151</v>
      </c>
      <c r="V26" s="12" t="s">
        <v>128</v>
      </c>
      <c r="W26" s="12" t="s">
        <v>586</v>
      </c>
    </row>
    <row r="27" spans="1:23" s="83" customFormat="1" ht="60" x14ac:dyDescent="0.25">
      <c r="A27" s="12" t="s">
        <v>374</v>
      </c>
      <c r="B27" s="12" t="s">
        <v>151</v>
      </c>
      <c r="C27" s="12" t="s">
        <v>390</v>
      </c>
      <c r="D27" s="12" t="s">
        <v>391</v>
      </c>
      <c r="E27" s="12" t="s">
        <v>377</v>
      </c>
      <c r="F27" s="12" t="s">
        <v>124</v>
      </c>
      <c r="G27" s="12" t="s">
        <v>147</v>
      </c>
      <c r="H27" s="19">
        <v>2020</v>
      </c>
      <c r="I27" s="12" t="s">
        <v>392</v>
      </c>
      <c r="J27" s="61" t="s">
        <v>128</v>
      </c>
      <c r="K27" s="61" t="s">
        <v>128</v>
      </c>
      <c r="L27" s="61" t="s">
        <v>128</v>
      </c>
      <c r="M27" s="61" t="s">
        <v>128</v>
      </c>
      <c r="N27" s="12" t="s">
        <v>151</v>
      </c>
      <c r="O27" s="12" t="s">
        <v>37</v>
      </c>
      <c r="P27" s="12" t="s">
        <v>148</v>
      </c>
      <c r="Q27" s="12">
        <v>2019</v>
      </c>
      <c r="R27" s="12" t="s">
        <v>151</v>
      </c>
      <c r="S27" s="12" t="s">
        <v>340</v>
      </c>
      <c r="T27" s="12" t="s">
        <v>151</v>
      </c>
      <c r="U27" s="12" t="s">
        <v>151</v>
      </c>
      <c r="V27" s="12" t="s">
        <v>128</v>
      </c>
      <c r="W27" s="12" t="s">
        <v>586</v>
      </c>
    </row>
    <row r="28" spans="1:23" s="83" customFormat="1" ht="60" x14ac:dyDescent="0.25">
      <c r="A28" s="12" t="s">
        <v>309</v>
      </c>
      <c r="B28" s="19" t="s">
        <v>151</v>
      </c>
      <c r="C28" s="12" t="s">
        <v>393</v>
      </c>
      <c r="D28" s="12" t="s">
        <v>171</v>
      </c>
      <c r="E28" s="12" t="s">
        <v>438</v>
      </c>
      <c r="F28" s="12" t="s">
        <v>122</v>
      </c>
      <c r="G28" s="19" t="s">
        <v>566</v>
      </c>
      <c r="H28" s="12" t="s">
        <v>151</v>
      </c>
      <c r="I28" s="86"/>
      <c r="J28" s="61" t="s">
        <v>128</v>
      </c>
      <c r="K28" s="61" t="s">
        <v>128</v>
      </c>
      <c r="L28" s="61" t="s">
        <v>128</v>
      </c>
      <c r="M28" s="61" t="s">
        <v>128</v>
      </c>
      <c r="N28" s="12" t="s">
        <v>151</v>
      </c>
      <c r="O28" s="12" t="s">
        <v>37</v>
      </c>
      <c r="P28" s="12" t="s">
        <v>147</v>
      </c>
      <c r="Q28" s="12">
        <v>2019</v>
      </c>
      <c r="R28" s="12" t="s">
        <v>151</v>
      </c>
      <c r="S28" s="12" t="s">
        <v>340</v>
      </c>
      <c r="T28" s="12" t="s">
        <v>151</v>
      </c>
      <c r="U28" s="12" t="s">
        <v>151</v>
      </c>
      <c r="V28" s="12" t="s">
        <v>128</v>
      </c>
      <c r="W28" s="19" t="s">
        <v>151</v>
      </c>
    </row>
    <row r="29" spans="1:23" s="83" customFormat="1" ht="45" x14ac:dyDescent="0.25">
      <c r="A29" s="12" t="s">
        <v>160</v>
      </c>
      <c r="B29" s="12" t="s">
        <v>151</v>
      </c>
      <c r="C29" s="12" t="s">
        <v>531</v>
      </c>
      <c r="D29" s="12" t="s">
        <v>394</v>
      </c>
      <c r="E29" s="12" t="s">
        <v>395</v>
      </c>
      <c r="F29" s="12" t="s">
        <v>124</v>
      </c>
      <c r="G29" s="12" t="s">
        <v>147</v>
      </c>
      <c r="H29" s="12">
        <v>2015</v>
      </c>
      <c r="I29" s="12" t="s">
        <v>373</v>
      </c>
      <c r="J29" s="61">
        <v>57070</v>
      </c>
      <c r="K29" s="61" t="s">
        <v>128</v>
      </c>
      <c r="L29" s="19" t="s">
        <v>167</v>
      </c>
      <c r="M29" s="61">
        <v>28535</v>
      </c>
      <c r="N29" s="12" t="s">
        <v>151</v>
      </c>
      <c r="O29" s="12" t="s">
        <v>37</v>
      </c>
      <c r="P29" s="12" t="s">
        <v>147</v>
      </c>
      <c r="Q29" s="12">
        <v>2019</v>
      </c>
      <c r="R29" s="12" t="s">
        <v>151</v>
      </c>
      <c r="S29" s="12" t="s">
        <v>340</v>
      </c>
      <c r="T29" s="12" t="s">
        <v>151</v>
      </c>
      <c r="U29" s="12" t="s">
        <v>151</v>
      </c>
      <c r="V29" s="12" t="s">
        <v>128</v>
      </c>
      <c r="W29" s="19" t="s">
        <v>151</v>
      </c>
    </row>
    <row r="30" spans="1:23" s="83" customFormat="1" ht="60" x14ac:dyDescent="0.25">
      <c r="A30" s="12" t="s">
        <v>160</v>
      </c>
      <c r="B30" s="12" t="s">
        <v>151</v>
      </c>
      <c r="C30" s="12" t="s">
        <v>530</v>
      </c>
      <c r="D30" s="12" t="s">
        <v>165</v>
      </c>
      <c r="E30" s="12" t="s">
        <v>166</v>
      </c>
      <c r="F30" s="12" t="s">
        <v>122</v>
      </c>
      <c r="G30" s="12" t="s">
        <v>147</v>
      </c>
      <c r="H30" s="12">
        <v>2015</v>
      </c>
      <c r="I30" s="12" t="s">
        <v>422</v>
      </c>
      <c r="J30" s="61">
        <v>328552</v>
      </c>
      <c r="K30" s="61" t="s">
        <v>128</v>
      </c>
      <c r="L30" s="12" t="s">
        <v>167</v>
      </c>
      <c r="M30" s="61" t="s">
        <v>168</v>
      </c>
      <c r="N30" s="12" t="s">
        <v>151</v>
      </c>
      <c r="O30" s="12" t="s">
        <v>32</v>
      </c>
      <c r="P30" s="12" t="s">
        <v>147</v>
      </c>
      <c r="Q30" s="12">
        <v>2019</v>
      </c>
      <c r="R30" s="12" t="s">
        <v>151</v>
      </c>
      <c r="S30" s="12" t="s">
        <v>340</v>
      </c>
      <c r="T30" s="12" t="s">
        <v>128</v>
      </c>
      <c r="U30" s="12" t="s">
        <v>128</v>
      </c>
      <c r="V30" s="12" t="s">
        <v>128</v>
      </c>
      <c r="W30" s="19" t="s">
        <v>151</v>
      </c>
    </row>
    <row r="31" spans="1:23" s="87" customFormat="1" ht="30" x14ac:dyDescent="0.25">
      <c r="A31" s="19" t="s">
        <v>160</v>
      </c>
      <c r="B31" s="12" t="s">
        <v>367</v>
      </c>
      <c r="C31" s="12" t="s">
        <v>529</v>
      </c>
      <c r="D31" s="12" t="s">
        <v>171</v>
      </c>
      <c r="E31" s="12" t="s">
        <v>368</v>
      </c>
      <c r="F31" s="12" t="s">
        <v>122</v>
      </c>
      <c r="G31" s="19" t="s">
        <v>566</v>
      </c>
      <c r="H31" s="19" t="s">
        <v>151</v>
      </c>
      <c r="I31" s="12" t="s">
        <v>160</v>
      </c>
      <c r="J31" s="61" t="s">
        <v>128</v>
      </c>
      <c r="K31" s="61" t="s">
        <v>128</v>
      </c>
      <c r="L31" s="12" t="s">
        <v>172</v>
      </c>
      <c r="M31" s="61" t="s">
        <v>128</v>
      </c>
      <c r="N31" s="12" t="s">
        <v>151</v>
      </c>
      <c r="O31" s="12" t="s">
        <v>37</v>
      </c>
      <c r="P31" s="12" t="s">
        <v>147</v>
      </c>
      <c r="Q31" s="12">
        <v>2019</v>
      </c>
      <c r="R31" s="12" t="s">
        <v>151</v>
      </c>
      <c r="S31" s="12" t="s">
        <v>340</v>
      </c>
      <c r="T31" s="12" t="s">
        <v>151</v>
      </c>
      <c r="U31" s="12" t="s">
        <v>151</v>
      </c>
      <c r="V31" s="12" t="s">
        <v>128</v>
      </c>
      <c r="W31" s="19" t="s">
        <v>151</v>
      </c>
    </row>
    <row r="32" spans="1:23" s="83" customFormat="1" ht="30" x14ac:dyDescent="0.25">
      <c r="A32" s="12" t="s">
        <v>160</v>
      </c>
      <c r="B32" s="12" t="s">
        <v>151</v>
      </c>
      <c r="C32" s="12" t="s">
        <v>528</v>
      </c>
      <c r="D32" s="12" t="s">
        <v>110</v>
      </c>
      <c r="E32" s="12" t="s">
        <v>179</v>
      </c>
      <c r="F32" s="12" t="s">
        <v>122</v>
      </c>
      <c r="G32" s="19" t="s">
        <v>566</v>
      </c>
      <c r="H32" s="19" t="s">
        <v>151</v>
      </c>
      <c r="I32" s="12" t="s">
        <v>160</v>
      </c>
      <c r="J32" s="61" t="s">
        <v>128</v>
      </c>
      <c r="K32" s="61">
        <v>49586</v>
      </c>
      <c r="L32" s="12" t="s">
        <v>172</v>
      </c>
      <c r="M32" s="61">
        <v>49586</v>
      </c>
      <c r="N32" s="12" t="s">
        <v>151</v>
      </c>
      <c r="O32" s="12" t="s">
        <v>37</v>
      </c>
      <c r="P32" s="12" t="s">
        <v>147</v>
      </c>
      <c r="Q32" s="12">
        <v>2019</v>
      </c>
      <c r="R32" s="12" t="s">
        <v>151</v>
      </c>
      <c r="S32" s="12" t="s">
        <v>340</v>
      </c>
      <c r="T32" s="12" t="s">
        <v>151</v>
      </c>
      <c r="U32" s="12" t="s">
        <v>151</v>
      </c>
      <c r="V32" s="12" t="s">
        <v>128</v>
      </c>
      <c r="W32" s="19" t="s">
        <v>151</v>
      </c>
    </row>
    <row r="33" spans="1:23" s="83" customFormat="1" ht="45" x14ac:dyDescent="0.25">
      <c r="A33" s="12" t="s">
        <v>160</v>
      </c>
      <c r="B33" s="12" t="s">
        <v>151</v>
      </c>
      <c r="C33" s="12" t="s">
        <v>527</v>
      </c>
      <c r="D33" s="19" t="s">
        <v>424</v>
      </c>
      <c r="E33" s="12" t="s">
        <v>425</v>
      </c>
      <c r="F33" s="12" t="s">
        <v>122</v>
      </c>
      <c r="G33" s="12" t="s">
        <v>147</v>
      </c>
      <c r="H33" s="12">
        <v>2013</v>
      </c>
      <c r="I33" s="12" t="s">
        <v>426</v>
      </c>
      <c r="J33" s="61">
        <v>199922</v>
      </c>
      <c r="K33" s="61" t="s">
        <v>128</v>
      </c>
      <c r="L33" s="12" t="s">
        <v>172</v>
      </c>
      <c r="M33" s="61">
        <v>199922</v>
      </c>
      <c r="N33" s="12" t="s">
        <v>151</v>
      </c>
      <c r="O33" s="12" t="s">
        <v>32</v>
      </c>
      <c r="P33" s="12" t="s">
        <v>147</v>
      </c>
      <c r="Q33" s="12">
        <v>2019</v>
      </c>
      <c r="R33" s="12" t="s">
        <v>151</v>
      </c>
      <c r="S33" s="12" t="s">
        <v>340</v>
      </c>
      <c r="T33" s="12" t="s">
        <v>128</v>
      </c>
      <c r="U33" s="12" t="s">
        <v>128</v>
      </c>
      <c r="V33" s="12" t="s">
        <v>128</v>
      </c>
      <c r="W33" s="19" t="s">
        <v>151</v>
      </c>
    </row>
    <row r="34" spans="1:23" s="83" customFormat="1" ht="45" x14ac:dyDescent="0.25">
      <c r="A34" s="12" t="s">
        <v>160</v>
      </c>
      <c r="B34" s="12" t="s">
        <v>151</v>
      </c>
      <c r="C34" s="12" t="s">
        <v>526</v>
      </c>
      <c r="D34" s="12" t="s">
        <v>427</v>
      </c>
      <c r="E34" s="12" t="s">
        <v>428</v>
      </c>
      <c r="F34" s="12" t="s">
        <v>122</v>
      </c>
      <c r="G34" s="12" t="s">
        <v>147</v>
      </c>
      <c r="H34" s="12">
        <v>2011</v>
      </c>
      <c r="I34" s="12" t="s">
        <v>373</v>
      </c>
      <c r="J34" s="61">
        <v>569518</v>
      </c>
      <c r="K34" s="61" t="s">
        <v>128</v>
      </c>
      <c r="L34" s="12" t="s">
        <v>172</v>
      </c>
      <c r="M34" s="61">
        <v>569518</v>
      </c>
      <c r="N34" s="12" t="s">
        <v>151</v>
      </c>
      <c r="O34" s="12" t="s">
        <v>32</v>
      </c>
      <c r="P34" s="12" t="s">
        <v>147</v>
      </c>
      <c r="Q34" s="12">
        <v>2019</v>
      </c>
      <c r="R34" s="12" t="s">
        <v>151</v>
      </c>
      <c r="S34" s="12" t="s">
        <v>340</v>
      </c>
      <c r="T34" s="12" t="s">
        <v>128</v>
      </c>
      <c r="U34" s="12" t="s">
        <v>128</v>
      </c>
      <c r="V34" s="12" t="s">
        <v>128</v>
      </c>
      <c r="W34" s="19" t="s">
        <v>151</v>
      </c>
    </row>
    <row r="35" spans="1:23" s="83" customFormat="1" ht="30" x14ac:dyDescent="0.25">
      <c r="A35" s="12" t="s">
        <v>160</v>
      </c>
      <c r="B35" s="12" t="s">
        <v>151</v>
      </c>
      <c r="C35" s="12" t="s">
        <v>525</v>
      </c>
      <c r="D35" s="12" t="s">
        <v>429</v>
      </c>
      <c r="E35" s="12" t="s">
        <v>187</v>
      </c>
      <c r="F35" s="12" t="s">
        <v>122</v>
      </c>
      <c r="G35" s="12" t="s">
        <v>150</v>
      </c>
      <c r="H35" s="12">
        <v>2018</v>
      </c>
      <c r="I35" s="12" t="s">
        <v>373</v>
      </c>
      <c r="J35" s="61">
        <v>329400</v>
      </c>
      <c r="K35" s="61" t="s">
        <v>128</v>
      </c>
      <c r="L35" s="12" t="s">
        <v>172</v>
      </c>
      <c r="M35" s="61">
        <v>329400</v>
      </c>
      <c r="N35" s="86"/>
      <c r="O35" s="12" t="s">
        <v>32</v>
      </c>
      <c r="P35" s="12" t="s">
        <v>150</v>
      </c>
      <c r="Q35" s="12">
        <v>2019</v>
      </c>
      <c r="R35" s="12" t="s">
        <v>151</v>
      </c>
      <c r="S35" s="12" t="s">
        <v>340</v>
      </c>
      <c r="T35" s="12" t="s">
        <v>128</v>
      </c>
      <c r="U35" s="12" t="s">
        <v>128</v>
      </c>
      <c r="V35" s="12" t="s">
        <v>128</v>
      </c>
      <c r="W35" s="19" t="s">
        <v>151</v>
      </c>
    </row>
    <row r="36" spans="1:23" s="83" customFormat="1" ht="75" x14ac:dyDescent="0.25">
      <c r="A36" s="12" t="s">
        <v>160</v>
      </c>
      <c r="B36" s="12" t="s">
        <v>151</v>
      </c>
      <c r="C36" s="12" t="s">
        <v>524</v>
      </c>
      <c r="D36" s="12" t="s">
        <v>430</v>
      </c>
      <c r="E36" s="12" t="s">
        <v>195</v>
      </c>
      <c r="F36" s="12" t="s">
        <v>122</v>
      </c>
      <c r="G36" s="19" t="s">
        <v>566</v>
      </c>
      <c r="H36" s="19" t="s">
        <v>151</v>
      </c>
      <c r="I36" s="12" t="s">
        <v>160</v>
      </c>
      <c r="J36" s="61">
        <v>432368</v>
      </c>
      <c r="K36" s="61" t="s">
        <v>128</v>
      </c>
      <c r="L36" s="88" t="s">
        <v>172</v>
      </c>
      <c r="M36" s="61">
        <v>998229</v>
      </c>
      <c r="N36" s="86"/>
      <c r="O36" s="12" t="s">
        <v>37</v>
      </c>
      <c r="P36" s="12" t="s">
        <v>147</v>
      </c>
      <c r="Q36" s="12">
        <v>2019</v>
      </c>
      <c r="R36" s="12" t="s">
        <v>151</v>
      </c>
      <c r="S36" s="12" t="s">
        <v>340</v>
      </c>
      <c r="T36" s="12" t="s">
        <v>151</v>
      </c>
      <c r="U36" s="12" t="s">
        <v>151</v>
      </c>
      <c r="V36" s="12" t="s">
        <v>128</v>
      </c>
      <c r="W36" s="19" t="s">
        <v>151</v>
      </c>
    </row>
    <row r="37" spans="1:23" s="83" customFormat="1" ht="45" x14ac:dyDescent="0.25">
      <c r="A37" s="12" t="s">
        <v>160</v>
      </c>
      <c r="B37" s="12" t="s">
        <v>151</v>
      </c>
      <c r="C37" s="12" t="s">
        <v>523</v>
      </c>
      <c r="D37" s="12" t="s">
        <v>208</v>
      </c>
      <c r="E37" s="12" t="s">
        <v>209</v>
      </c>
      <c r="F37" s="12" t="s">
        <v>122</v>
      </c>
      <c r="G37" s="12" t="s">
        <v>148</v>
      </c>
      <c r="H37" s="12">
        <v>2022</v>
      </c>
      <c r="I37" s="12" t="s">
        <v>373</v>
      </c>
      <c r="J37" s="61">
        <v>463710</v>
      </c>
      <c r="K37" s="61" t="s">
        <v>128</v>
      </c>
      <c r="L37" s="88" t="s">
        <v>172</v>
      </c>
      <c r="M37" s="61">
        <v>463710</v>
      </c>
      <c r="N37" s="19" t="s">
        <v>151</v>
      </c>
      <c r="O37" s="12" t="s">
        <v>32</v>
      </c>
      <c r="P37" s="12" t="s">
        <v>148</v>
      </c>
      <c r="Q37" s="12">
        <v>2019</v>
      </c>
      <c r="R37" s="12" t="s">
        <v>151</v>
      </c>
      <c r="S37" s="12" t="s">
        <v>340</v>
      </c>
      <c r="T37" s="12" t="s">
        <v>128</v>
      </c>
      <c r="U37" s="12" t="s">
        <v>128</v>
      </c>
      <c r="V37" s="12" t="s">
        <v>128</v>
      </c>
      <c r="W37" s="19" t="s">
        <v>151</v>
      </c>
    </row>
    <row r="38" spans="1:23" s="83" customFormat="1" ht="45" x14ac:dyDescent="0.25">
      <c r="A38" s="12" t="s">
        <v>160</v>
      </c>
      <c r="B38" s="12" t="s">
        <v>151</v>
      </c>
      <c r="C38" s="12" t="s">
        <v>396</v>
      </c>
      <c r="D38" s="12" t="s">
        <v>211</v>
      </c>
      <c r="E38" s="12" t="s">
        <v>397</v>
      </c>
      <c r="F38" s="12" t="s">
        <v>122</v>
      </c>
      <c r="G38" s="12" t="s">
        <v>147</v>
      </c>
      <c r="H38" s="12">
        <v>2016</v>
      </c>
      <c r="I38" s="12" t="s">
        <v>392</v>
      </c>
      <c r="J38" s="61" t="s">
        <v>128</v>
      </c>
      <c r="K38" s="61" t="s">
        <v>128</v>
      </c>
      <c r="L38" s="88" t="s">
        <v>398</v>
      </c>
      <c r="M38" s="61" t="s">
        <v>128</v>
      </c>
      <c r="N38" s="12" t="s">
        <v>151</v>
      </c>
      <c r="O38" s="12" t="s">
        <v>32</v>
      </c>
      <c r="P38" s="12" t="s">
        <v>147</v>
      </c>
      <c r="Q38" s="12">
        <v>2019</v>
      </c>
      <c r="R38" s="12" t="s">
        <v>151</v>
      </c>
      <c r="S38" s="12" t="s">
        <v>340</v>
      </c>
      <c r="T38" s="12" t="s">
        <v>128</v>
      </c>
      <c r="U38" s="12" t="s">
        <v>128</v>
      </c>
      <c r="V38" s="12" t="s">
        <v>128</v>
      </c>
      <c r="W38" s="19" t="s">
        <v>151</v>
      </c>
    </row>
    <row r="39" spans="1:23" s="83" customFormat="1" ht="60" x14ac:dyDescent="0.25">
      <c r="A39" s="12" t="s">
        <v>160</v>
      </c>
      <c r="B39" s="12" t="s">
        <v>399</v>
      </c>
      <c r="C39" s="12" t="s">
        <v>400</v>
      </c>
      <c r="D39" s="12" t="s">
        <v>401</v>
      </c>
      <c r="E39" s="12" t="s">
        <v>442</v>
      </c>
      <c r="F39" s="12" t="s">
        <v>124</v>
      </c>
      <c r="G39" s="19" t="s">
        <v>566</v>
      </c>
      <c r="H39" s="19" t="s">
        <v>151</v>
      </c>
      <c r="I39" s="12" t="s">
        <v>373</v>
      </c>
      <c r="J39" s="61" t="s">
        <v>128</v>
      </c>
      <c r="K39" s="61">
        <v>30000</v>
      </c>
      <c r="L39" s="88" t="s">
        <v>172</v>
      </c>
      <c r="M39" s="61" t="s">
        <v>128</v>
      </c>
      <c r="N39" s="12" t="s">
        <v>151</v>
      </c>
      <c r="O39" s="12" t="s">
        <v>37</v>
      </c>
      <c r="P39" s="12" t="s">
        <v>150</v>
      </c>
      <c r="Q39" s="12">
        <v>2019</v>
      </c>
      <c r="R39" s="12" t="s">
        <v>151</v>
      </c>
      <c r="S39" s="12" t="s">
        <v>340</v>
      </c>
      <c r="T39" s="12" t="s">
        <v>151</v>
      </c>
      <c r="U39" s="12" t="s">
        <v>151</v>
      </c>
      <c r="V39" s="12" t="s">
        <v>128</v>
      </c>
      <c r="W39" s="19" t="s">
        <v>151</v>
      </c>
    </row>
    <row r="40" spans="1:23" s="83" customFormat="1" ht="60" x14ac:dyDescent="0.25">
      <c r="A40" s="19" t="s">
        <v>160</v>
      </c>
      <c r="B40" s="19" t="s">
        <v>151</v>
      </c>
      <c r="C40" s="19" t="s">
        <v>402</v>
      </c>
      <c r="D40" s="19" t="s">
        <v>403</v>
      </c>
      <c r="E40" s="19" t="s">
        <v>404</v>
      </c>
      <c r="F40" s="19" t="s">
        <v>124</v>
      </c>
      <c r="G40" s="19" t="s">
        <v>566</v>
      </c>
      <c r="H40" s="19" t="s">
        <v>151</v>
      </c>
      <c r="I40" s="19" t="s">
        <v>373</v>
      </c>
      <c r="J40" s="72">
        <v>47176</v>
      </c>
      <c r="K40" s="89">
        <v>10000</v>
      </c>
      <c r="L40" s="90" t="s">
        <v>172</v>
      </c>
      <c r="M40" s="72" t="s">
        <v>128</v>
      </c>
      <c r="N40" s="19" t="s">
        <v>151</v>
      </c>
      <c r="O40" s="19" t="s">
        <v>37</v>
      </c>
      <c r="P40" s="19" t="s">
        <v>150</v>
      </c>
      <c r="Q40" s="19">
        <v>2019</v>
      </c>
      <c r="R40" s="19" t="s">
        <v>151</v>
      </c>
      <c r="S40" s="19" t="s">
        <v>340</v>
      </c>
      <c r="T40" s="19" t="s">
        <v>151</v>
      </c>
      <c r="U40" s="19" t="s">
        <v>151</v>
      </c>
      <c r="V40" s="19" t="s">
        <v>128</v>
      </c>
      <c r="W40" s="19" t="s">
        <v>151</v>
      </c>
    </row>
    <row r="41" spans="1:23" s="83" customFormat="1" ht="45" x14ac:dyDescent="0.25">
      <c r="A41" s="19" t="s">
        <v>160</v>
      </c>
      <c r="B41" s="12" t="s">
        <v>369</v>
      </c>
      <c r="C41" s="12" t="s">
        <v>370</v>
      </c>
      <c r="D41" s="91" t="s">
        <v>371</v>
      </c>
      <c r="E41" s="91" t="s">
        <v>372</v>
      </c>
      <c r="F41" s="12" t="s">
        <v>127</v>
      </c>
      <c r="G41" s="19" t="s">
        <v>566</v>
      </c>
      <c r="H41" s="19" t="s">
        <v>151</v>
      </c>
      <c r="I41" s="91" t="s">
        <v>373</v>
      </c>
      <c r="J41" s="61" t="s">
        <v>128</v>
      </c>
      <c r="K41" s="92" t="s">
        <v>128</v>
      </c>
      <c r="L41" s="93" t="s">
        <v>128</v>
      </c>
      <c r="M41" s="61" t="s">
        <v>128</v>
      </c>
      <c r="N41" s="12" t="s">
        <v>151</v>
      </c>
      <c r="O41" s="12" t="s">
        <v>37</v>
      </c>
      <c r="P41" s="12" t="s">
        <v>150</v>
      </c>
      <c r="Q41" s="12">
        <v>2019</v>
      </c>
      <c r="R41" s="12" t="s">
        <v>151</v>
      </c>
      <c r="S41" s="12" t="s">
        <v>340</v>
      </c>
      <c r="T41" s="12" t="s">
        <v>151</v>
      </c>
      <c r="U41" s="12" t="s">
        <v>151</v>
      </c>
      <c r="V41" s="12" t="s">
        <v>128</v>
      </c>
      <c r="W41" s="19" t="s">
        <v>151</v>
      </c>
    </row>
    <row r="42" spans="1:23" s="83" customFormat="1" ht="60" x14ac:dyDescent="0.25">
      <c r="A42" s="19" t="s">
        <v>160</v>
      </c>
      <c r="B42" s="12" t="s">
        <v>151</v>
      </c>
      <c r="C42" s="12" t="s">
        <v>405</v>
      </c>
      <c r="D42" s="19" t="s">
        <v>406</v>
      </c>
      <c r="E42" s="19" t="s">
        <v>407</v>
      </c>
      <c r="F42" s="12" t="s">
        <v>122</v>
      </c>
      <c r="G42" s="12" t="s">
        <v>147</v>
      </c>
      <c r="H42" s="19">
        <v>2008</v>
      </c>
      <c r="I42" s="19" t="s">
        <v>373</v>
      </c>
      <c r="J42" s="72">
        <v>259250</v>
      </c>
      <c r="K42" s="61" t="s">
        <v>128</v>
      </c>
      <c r="L42" s="90" t="s">
        <v>167</v>
      </c>
      <c r="M42" s="94" t="s">
        <v>499</v>
      </c>
      <c r="N42" s="12" t="s">
        <v>151</v>
      </c>
      <c r="O42" s="12" t="s">
        <v>32</v>
      </c>
      <c r="P42" s="12" t="s">
        <v>147</v>
      </c>
      <c r="Q42" s="12">
        <v>2019</v>
      </c>
      <c r="R42" s="12" t="s">
        <v>151</v>
      </c>
      <c r="S42" s="12" t="s">
        <v>340</v>
      </c>
      <c r="T42" s="12" t="s">
        <v>128</v>
      </c>
      <c r="U42" s="12" t="s">
        <v>128</v>
      </c>
      <c r="V42" s="12" t="s">
        <v>128</v>
      </c>
      <c r="W42" s="19" t="s">
        <v>151</v>
      </c>
    </row>
    <row r="43" spans="1:23" s="83" customFormat="1" ht="60" x14ac:dyDescent="0.25">
      <c r="A43" s="19" t="s">
        <v>160</v>
      </c>
      <c r="B43" s="12" t="s">
        <v>151</v>
      </c>
      <c r="C43" s="12" t="s">
        <v>408</v>
      </c>
      <c r="D43" s="19" t="s">
        <v>409</v>
      </c>
      <c r="E43" s="19" t="s">
        <v>410</v>
      </c>
      <c r="F43" s="12" t="s">
        <v>122</v>
      </c>
      <c r="G43" s="12" t="s">
        <v>147</v>
      </c>
      <c r="H43" s="19">
        <v>2009</v>
      </c>
      <c r="I43" s="19" t="s">
        <v>373</v>
      </c>
      <c r="J43" s="72">
        <v>377486</v>
      </c>
      <c r="K43" s="61" t="s">
        <v>128</v>
      </c>
      <c r="L43" s="19" t="s">
        <v>167</v>
      </c>
      <c r="M43" s="94" t="s">
        <v>500</v>
      </c>
      <c r="N43" s="12" t="s">
        <v>151</v>
      </c>
      <c r="O43" s="12" t="s">
        <v>32</v>
      </c>
      <c r="P43" s="12" t="s">
        <v>147</v>
      </c>
      <c r="Q43" s="12">
        <v>2019</v>
      </c>
      <c r="R43" s="12" t="s">
        <v>151</v>
      </c>
      <c r="S43" s="12" t="s">
        <v>340</v>
      </c>
      <c r="T43" s="12" t="s">
        <v>128</v>
      </c>
      <c r="U43" s="12" t="s">
        <v>128</v>
      </c>
      <c r="V43" s="12" t="s">
        <v>128</v>
      </c>
      <c r="W43" s="19" t="s">
        <v>151</v>
      </c>
    </row>
    <row r="44" spans="1:23" s="83" customFormat="1" ht="60" x14ac:dyDescent="0.25">
      <c r="A44" s="19" t="s">
        <v>160</v>
      </c>
      <c r="B44" s="12" t="s">
        <v>151</v>
      </c>
      <c r="C44" s="12" t="s">
        <v>411</v>
      </c>
      <c r="D44" s="19" t="s">
        <v>412</v>
      </c>
      <c r="E44" s="19" t="s">
        <v>413</v>
      </c>
      <c r="F44" s="12" t="s">
        <v>122</v>
      </c>
      <c r="G44" s="12" t="s">
        <v>147</v>
      </c>
      <c r="H44" s="19">
        <v>2010</v>
      </c>
      <c r="I44" s="19" t="s">
        <v>373</v>
      </c>
      <c r="J44" s="72">
        <v>355300</v>
      </c>
      <c r="K44" s="61" t="s">
        <v>128</v>
      </c>
      <c r="L44" s="19" t="s">
        <v>167</v>
      </c>
      <c r="M44" s="94" t="s">
        <v>501</v>
      </c>
      <c r="N44" s="12" t="s">
        <v>151</v>
      </c>
      <c r="O44" s="12" t="s">
        <v>32</v>
      </c>
      <c r="P44" s="12" t="s">
        <v>147</v>
      </c>
      <c r="Q44" s="12">
        <v>2019</v>
      </c>
      <c r="R44" s="12" t="s">
        <v>151</v>
      </c>
      <c r="S44" s="12" t="s">
        <v>340</v>
      </c>
      <c r="T44" s="12" t="s">
        <v>128</v>
      </c>
      <c r="U44" s="12" t="s">
        <v>128</v>
      </c>
      <c r="V44" s="12" t="s">
        <v>128</v>
      </c>
      <c r="W44" s="12" t="s">
        <v>151</v>
      </c>
    </row>
    <row r="45" spans="1:23" s="83" customFormat="1" ht="60" x14ac:dyDescent="0.25">
      <c r="A45" s="19" t="s">
        <v>160</v>
      </c>
      <c r="B45" s="12" t="s">
        <v>151</v>
      </c>
      <c r="C45" s="12" t="s">
        <v>414</v>
      </c>
      <c r="D45" s="19" t="s">
        <v>415</v>
      </c>
      <c r="E45" s="19" t="s">
        <v>416</v>
      </c>
      <c r="F45" s="12" t="s">
        <v>122</v>
      </c>
      <c r="G45" s="12" t="s">
        <v>147</v>
      </c>
      <c r="H45" s="19">
        <v>2014</v>
      </c>
      <c r="I45" s="19" t="s">
        <v>373</v>
      </c>
      <c r="J45" s="72">
        <v>337170</v>
      </c>
      <c r="K45" s="61" t="s">
        <v>128</v>
      </c>
      <c r="L45" s="19" t="s">
        <v>167</v>
      </c>
      <c r="M45" s="94" t="s">
        <v>502</v>
      </c>
      <c r="N45" s="12" t="s">
        <v>151</v>
      </c>
      <c r="O45" s="12" t="s">
        <v>32</v>
      </c>
      <c r="P45" s="12" t="s">
        <v>147</v>
      </c>
      <c r="Q45" s="12">
        <v>2019</v>
      </c>
      <c r="R45" s="12" t="s">
        <v>151</v>
      </c>
      <c r="S45" s="12" t="s">
        <v>340</v>
      </c>
      <c r="T45" s="12" t="s">
        <v>128</v>
      </c>
      <c r="U45" s="12" t="s">
        <v>128</v>
      </c>
      <c r="V45" s="12" t="s">
        <v>128</v>
      </c>
      <c r="W45" s="12" t="s">
        <v>151</v>
      </c>
    </row>
    <row r="46" spans="1:23" s="83" customFormat="1" ht="30" x14ac:dyDescent="0.25">
      <c r="A46" s="19" t="s">
        <v>160</v>
      </c>
      <c r="B46" s="12" t="s">
        <v>151</v>
      </c>
      <c r="C46" s="12" t="s">
        <v>417</v>
      </c>
      <c r="D46" s="12" t="s">
        <v>418</v>
      </c>
      <c r="E46" s="12" t="s">
        <v>419</v>
      </c>
      <c r="F46" s="12" t="s">
        <v>122</v>
      </c>
      <c r="G46" s="12" t="s">
        <v>147</v>
      </c>
      <c r="H46" s="12">
        <v>2012</v>
      </c>
      <c r="I46" s="12" t="s">
        <v>420</v>
      </c>
      <c r="J46" s="61">
        <v>70500</v>
      </c>
      <c r="K46" s="12" t="s">
        <v>128</v>
      </c>
      <c r="L46" s="12" t="s">
        <v>172</v>
      </c>
      <c r="M46" s="55">
        <v>70500</v>
      </c>
      <c r="N46" s="12" t="s">
        <v>151</v>
      </c>
      <c r="O46" s="12" t="s">
        <v>32</v>
      </c>
      <c r="P46" s="12" t="s">
        <v>147</v>
      </c>
      <c r="Q46" s="12">
        <v>2019</v>
      </c>
      <c r="R46" s="12" t="s">
        <v>151</v>
      </c>
      <c r="S46" s="12" t="s">
        <v>340</v>
      </c>
      <c r="T46" s="12" t="s">
        <v>128</v>
      </c>
      <c r="U46" s="12" t="s">
        <v>128</v>
      </c>
      <c r="V46" s="12" t="s">
        <v>128</v>
      </c>
      <c r="W46" s="12" t="s">
        <v>151</v>
      </c>
    </row>
    <row r="47" spans="1:23" s="83" customFormat="1" ht="30" x14ac:dyDescent="0.25">
      <c r="A47" s="19" t="s">
        <v>160</v>
      </c>
      <c r="B47" s="12" t="s">
        <v>151</v>
      </c>
      <c r="C47" s="12" t="s">
        <v>421</v>
      </c>
      <c r="D47" s="12" t="s">
        <v>190</v>
      </c>
      <c r="E47" s="12" t="s">
        <v>191</v>
      </c>
      <c r="F47" s="12" t="s">
        <v>122</v>
      </c>
      <c r="G47" s="12" t="s">
        <v>147</v>
      </c>
      <c r="H47" s="12">
        <v>2017</v>
      </c>
      <c r="I47" s="12" t="s">
        <v>373</v>
      </c>
      <c r="J47" s="61">
        <v>10620</v>
      </c>
      <c r="K47" s="12" t="s">
        <v>128</v>
      </c>
      <c r="L47" s="12" t="s">
        <v>172</v>
      </c>
      <c r="M47" s="55">
        <v>10620</v>
      </c>
      <c r="N47" s="12" t="s">
        <v>151</v>
      </c>
      <c r="O47" s="12" t="s">
        <v>32</v>
      </c>
      <c r="P47" s="12" t="s">
        <v>147</v>
      </c>
      <c r="Q47" s="12">
        <v>2019</v>
      </c>
      <c r="R47" s="12" t="s">
        <v>151</v>
      </c>
      <c r="S47" s="12" t="s">
        <v>340</v>
      </c>
      <c r="T47" s="12" t="s">
        <v>128</v>
      </c>
      <c r="U47" s="12" t="s">
        <v>128</v>
      </c>
      <c r="V47" s="12" t="s">
        <v>128</v>
      </c>
      <c r="W47" s="12" t="s">
        <v>151</v>
      </c>
    </row>
    <row r="48" spans="1:23" s="83" customFormat="1" ht="45" x14ac:dyDescent="0.25">
      <c r="A48" s="19" t="s">
        <v>160</v>
      </c>
      <c r="B48" s="12" t="s">
        <v>151</v>
      </c>
      <c r="C48" s="12" t="s">
        <v>423</v>
      </c>
      <c r="D48" s="12" t="s">
        <v>201</v>
      </c>
      <c r="E48" s="12" t="s">
        <v>202</v>
      </c>
      <c r="F48" s="12" t="s">
        <v>122</v>
      </c>
      <c r="G48" s="12" t="s">
        <v>148</v>
      </c>
      <c r="H48" s="12">
        <v>2022</v>
      </c>
      <c r="I48" s="12" t="s">
        <v>373</v>
      </c>
      <c r="J48" s="61">
        <v>719782</v>
      </c>
      <c r="K48" s="12" t="s">
        <v>128</v>
      </c>
      <c r="L48" s="12" t="s">
        <v>172</v>
      </c>
      <c r="M48" s="55">
        <v>719782</v>
      </c>
      <c r="N48" s="12" t="s">
        <v>151</v>
      </c>
      <c r="O48" s="12" t="s">
        <v>32</v>
      </c>
      <c r="P48" s="12" t="s">
        <v>148</v>
      </c>
      <c r="Q48" s="12">
        <v>2019</v>
      </c>
      <c r="R48" s="12" t="s">
        <v>151</v>
      </c>
      <c r="S48" s="12" t="s">
        <v>340</v>
      </c>
      <c r="T48" s="12" t="s">
        <v>128</v>
      </c>
      <c r="U48" s="12" t="s">
        <v>128</v>
      </c>
      <c r="V48" s="12" t="s">
        <v>128</v>
      </c>
      <c r="W48" s="12" t="s">
        <v>151</v>
      </c>
    </row>
    <row r="49" spans="1:23" s="83" customFormat="1" ht="90" x14ac:dyDescent="0.25">
      <c r="A49" s="19" t="s">
        <v>160</v>
      </c>
      <c r="B49" s="12" t="s">
        <v>369</v>
      </c>
      <c r="C49" s="12" t="s">
        <v>593</v>
      </c>
      <c r="D49" s="12" t="s">
        <v>574</v>
      </c>
      <c r="E49" s="12" t="s">
        <v>594</v>
      </c>
      <c r="F49" s="12" t="s">
        <v>127</v>
      </c>
      <c r="G49" s="12" t="s">
        <v>148</v>
      </c>
      <c r="H49" s="12">
        <v>2022</v>
      </c>
      <c r="I49" s="12" t="s">
        <v>373</v>
      </c>
      <c r="J49" s="61">
        <v>500000</v>
      </c>
      <c r="K49" s="12" t="s">
        <v>128</v>
      </c>
      <c r="L49" s="12" t="s">
        <v>128</v>
      </c>
      <c r="M49" s="12" t="s">
        <v>128</v>
      </c>
      <c r="N49" s="12" t="s">
        <v>128</v>
      </c>
      <c r="O49" s="12" t="s">
        <v>37</v>
      </c>
      <c r="P49" s="12" t="s">
        <v>151</v>
      </c>
      <c r="Q49" s="12">
        <v>2020</v>
      </c>
      <c r="R49" s="12" t="s">
        <v>128</v>
      </c>
      <c r="S49" s="12" t="s">
        <v>340</v>
      </c>
      <c r="T49" s="12" t="s">
        <v>128</v>
      </c>
      <c r="U49" s="12" t="s">
        <v>128</v>
      </c>
      <c r="V49" s="12" t="s">
        <v>128</v>
      </c>
      <c r="W49" s="12" t="s">
        <v>151</v>
      </c>
    </row>
    <row r="50" spans="1:23" s="83" customFormat="1" ht="150" x14ac:dyDescent="0.25">
      <c r="A50" s="12" t="s">
        <v>254</v>
      </c>
      <c r="B50" s="12" t="s">
        <v>576</v>
      </c>
      <c r="C50" s="12" t="s">
        <v>595</v>
      </c>
      <c r="D50" s="12" t="s">
        <v>581</v>
      </c>
      <c r="E50" s="12" t="s">
        <v>582</v>
      </c>
      <c r="F50" s="12" t="s">
        <v>122</v>
      </c>
      <c r="G50" s="12" t="s">
        <v>147</v>
      </c>
      <c r="H50" s="12">
        <v>2021</v>
      </c>
      <c r="I50" s="12" t="s">
        <v>583</v>
      </c>
      <c r="J50" s="12" t="s">
        <v>128</v>
      </c>
      <c r="K50" s="12" t="s">
        <v>128</v>
      </c>
      <c r="L50" s="12" t="s">
        <v>128</v>
      </c>
      <c r="M50" s="12" t="s">
        <v>128</v>
      </c>
      <c r="N50" s="12" t="s">
        <v>587</v>
      </c>
      <c r="O50" s="12" t="s">
        <v>37</v>
      </c>
      <c r="P50" s="12" t="s">
        <v>151</v>
      </c>
      <c r="Q50" s="12">
        <v>2021</v>
      </c>
      <c r="R50" s="12" t="s">
        <v>128</v>
      </c>
      <c r="S50" s="12" t="s">
        <v>340</v>
      </c>
      <c r="T50" s="12">
        <v>26.937090179999998</v>
      </c>
      <c r="U50" s="12">
        <v>-80.072341399999999</v>
      </c>
      <c r="V50" s="12" t="s">
        <v>128</v>
      </c>
      <c r="W50" s="12" t="s">
        <v>585</v>
      </c>
    </row>
    <row r="51" spans="1:23" s="83" customFormat="1" ht="150" x14ac:dyDescent="0.25">
      <c r="A51" s="12" t="s">
        <v>254</v>
      </c>
      <c r="B51" s="12" t="s">
        <v>576</v>
      </c>
      <c r="C51" s="12" t="s">
        <v>596</v>
      </c>
      <c r="D51" s="12" t="s">
        <v>579</v>
      </c>
      <c r="E51" s="12" t="s">
        <v>580</v>
      </c>
      <c r="F51" s="12" t="s">
        <v>122</v>
      </c>
      <c r="G51" s="12" t="s">
        <v>147</v>
      </c>
      <c r="H51" s="12">
        <v>2021</v>
      </c>
      <c r="I51" s="12" t="s">
        <v>373</v>
      </c>
      <c r="J51" s="12" t="s">
        <v>128</v>
      </c>
      <c r="K51" s="12" t="s">
        <v>128</v>
      </c>
      <c r="L51" s="12" t="s">
        <v>128</v>
      </c>
      <c r="M51" s="12" t="s">
        <v>128</v>
      </c>
      <c r="N51" s="12" t="s">
        <v>587</v>
      </c>
      <c r="O51" s="12" t="s">
        <v>37</v>
      </c>
      <c r="P51" s="12" t="s">
        <v>151</v>
      </c>
      <c r="Q51" s="12">
        <v>2021</v>
      </c>
      <c r="R51" s="12" t="s">
        <v>151</v>
      </c>
      <c r="S51" s="12" t="s">
        <v>340</v>
      </c>
      <c r="T51" s="11">
        <v>26.929010999999999</v>
      </c>
      <c r="U51" s="11">
        <v>-80.117231000000004</v>
      </c>
      <c r="V51" s="12" t="s">
        <v>128</v>
      </c>
      <c r="W51" s="12" t="s">
        <v>584</v>
      </c>
    </row>
    <row r="52" spans="1:23" s="83" customFormat="1" ht="90" x14ac:dyDescent="0.25">
      <c r="A52" s="12" t="s">
        <v>254</v>
      </c>
      <c r="B52" s="12" t="s">
        <v>578</v>
      </c>
      <c r="C52" s="12" t="s">
        <v>597</v>
      </c>
      <c r="D52" s="12" t="s">
        <v>575</v>
      </c>
      <c r="E52" s="12" t="s">
        <v>577</v>
      </c>
      <c r="F52" s="12" t="s">
        <v>122</v>
      </c>
      <c r="G52" s="12" t="s">
        <v>148</v>
      </c>
      <c r="H52" s="12">
        <v>2021</v>
      </c>
      <c r="I52" s="12" t="s">
        <v>373</v>
      </c>
      <c r="J52" s="55">
        <v>375000</v>
      </c>
      <c r="K52" s="95" t="s">
        <v>151</v>
      </c>
      <c r="L52" s="12" t="s">
        <v>576</v>
      </c>
      <c r="M52" s="55">
        <v>350000</v>
      </c>
      <c r="N52" s="12" t="s">
        <v>152</v>
      </c>
      <c r="O52" s="12" t="s">
        <v>37</v>
      </c>
      <c r="P52" s="12" t="s">
        <v>151</v>
      </c>
      <c r="Q52" s="12">
        <v>2021</v>
      </c>
      <c r="R52" s="12" t="s">
        <v>151</v>
      </c>
      <c r="S52" s="12" t="s">
        <v>340</v>
      </c>
      <c r="T52" s="11">
        <v>26.929010999999999</v>
      </c>
      <c r="U52" s="11">
        <v>-80.117231000000004</v>
      </c>
      <c r="V52" s="12">
        <v>2021</v>
      </c>
      <c r="W52" s="12" t="s">
        <v>151</v>
      </c>
    </row>
    <row r="53" spans="1:23" s="83" customFormat="1" ht="60" x14ac:dyDescent="0.25">
      <c r="A53" s="12" t="s">
        <v>341</v>
      </c>
      <c r="B53" s="12" t="s">
        <v>151</v>
      </c>
      <c r="C53" s="12" t="s">
        <v>588</v>
      </c>
      <c r="D53" s="12" t="s">
        <v>354</v>
      </c>
      <c r="E53" s="12" t="s">
        <v>355</v>
      </c>
      <c r="F53" s="12" t="s">
        <v>124</v>
      </c>
      <c r="G53" s="12" t="s">
        <v>150</v>
      </c>
      <c r="H53" s="12">
        <v>2021</v>
      </c>
      <c r="I53" s="12" t="s">
        <v>589</v>
      </c>
      <c r="J53" s="19" t="s">
        <v>128</v>
      </c>
      <c r="K53" s="12" t="s">
        <v>151</v>
      </c>
      <c r="L53" s="19" t="s">
        <v>153</v>
      </c>
      <c r="M53" s="19" t="s">
        <v>128</v>
      </c>
      <c r="N53" s="12" t="s">
        <v>151</v>
      </c>
      <c r="O53" s="12" t="s">
        <v>37</v>
      </c>
      <c r="P53" s="12" t="s">
        <v>150</v>
      </c>
      <c r="Q53" s="12">
        <v>2019</v>
      </c>
      <c r="R53" s="12" t="s">
        <v>151</v>
      </c>
      <c r="S53" s="12" t="s">
        <v>340</v>
      </c>
      <c r="T53" s="12" t="s">
        <v>151</v>
      </c>
      <c r="U53" s="12" t="s">
        <v>151</v>
      </c>
      <c r="V53" s="12" t="s">
        <v>128</v>
      </c>
      <c r="W53" s="12" t="s">
        <v>590</v>
      </c>
    </row>
  </sheetData>
  <autoFilter ref="A1:W53" xr:uid="{33B089E4-EBE5-4103-BD95-2F45F8567E05}"/>
  <sortState xmlns:xlrd2="http://schemas.microsoft.com/office/spreadsheetml/2017/richdata2" ref="A2:W48">
    <sortCondition ref="A2:A48"/>
    <sortCondition ref="C2:C48"/>
  </sortState>
  <phoneticPr fontId="9"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42588F-0673-464C-BA01-F1D14DD0F3A8}">
          <x14:formula1>
            <xm:f>'Project Types and Drop Downs'!$D$88:$D$92</xm:f>
          </x14:formula1>
          <xm:sqref>F1:F1048576</xm:sqref>
        </x14:dataValidation>
        <x14:dataValidation type="list" allowBlank="1" showInputMessage="1" showErrorMessage="1" xr:uid="{5F0033E5-0CD1-40B6-9C31-89A24D30726E}">
          <x14:formula1>
            <xm:f>'Project Types and Drop Downs'!$G$2:$G$6</xm:f>
          </x14:formula1>
          <xm:sqref>G54:G90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B2A2-D4E9-4499-B6B3-5ACBE07072B4}">
  <dimension ref="A1:L31"/>
  <sheetViews>
    <sheetView topLeftCell="E1" workbookViewId="0">
      <selection activeCell="I15" sqref="I15"/>
    </sheetView>
  </sheetViews>
  <sheetFormatPr defaultRowHeight="15" x14ac:dyDescent="0.25"/>
  <cols>
    <col min="1" max="1" width="18.42578125" style="21" bestFit="1" customWidth="1"/>
    <col min="2" max="2" width="21.5703125" style="21" bestFit="1" customWidth="1"/>
    <col min="3" max="3" width="24.140625" style="21" bestFit="1" customWidth="1"/>
    <col min="4" max="4" width="24" style="21" bestFit="1" customWidth="1"/>
    <col min="6" max="6" width="36.7109375" customWidth="1"/>
    <col min="10" max="10" width="44.85546875" bestFit="1" customWidth="1"/>
    <col min="11" max="12" width="10" bestFit="1" customWidth="1"/>
  </cols>
  <sheetData>
    <row r="1" spans="1:12" ht="45" x14ac:dyDescent="0.25">
      <c r="A1" s="32" t="s">
        <v>9</v>
      </c>
      <c r="B1" s="53" t="s">
        <v>147</v>
      </c>
      <c r="C1"/>
      <c r="D1"/>
      <c r="F1" s="22" t="s">
        <v>324</v>
      </c>
      <c r="G1" s="23" t="s">
        <v>325</v>
      </c>
      <c r="H1" s="23" t="s">
        <v>326</v>
      </c>
      <c r="J1" s="28" t="s">
        <v>29</v>
      </c>
      <c r="K1" s="38" t="s">
        <v>464</v>
      </c>
      <c r="L1" s="38" t="s">
        <v>465</v>
      </c>
    </row>
    <row r="2" spans="1:12" x14ac:dyDescent="0.25">
      <c r="A2"/>
      <c r="B2"/>
      <c r="C2"/>
      <c r="D2"/>
      <c r="F2" s="24" t="s">
        <v>327</v>
      </c>
      <c r="G2" s="25">
        <v>36489</v>
      </c>
      <c r="H2" s="25">
        <v>4129</v>
      </c>
      <c r="J2" s="29" t="s">
        <v>33</v>
      </c>
      <c r="K2" s="37">
        <v>1019.5180247056442</v>
      </c>
      <c r="L2" s="37">
        <v>239.18106463233326</v>
      </c>
    </row>
    <row r="3" spans="1:12" ht="14.45" customHeight="1" x14ac:dyDescent="0.25">
      <c r="A3" s="34" t="s">
        <v>435</v>
      </c>
      <c r="B3" s="34" t="s">
        <v>434</v>
      </c>
      <c r="C3" s="34" t="s">
        <v>322</v>
      </c>
      <c r="D3" s="34" t="s">
        <v>323</v>
      </c>
      <c r="F3" s="24" t="s">
        <v>470</v>
      </c>
      <c r="G3" s="26">
        <f>GETPIVOTDATA("Sum of TNReduction(lbs/yr)",'Nutrient Summary Info'!$A$1)</f>
        <v>31858.722298151628</v>
      </c>
      <c r="H3" s="26">
        <f>GETPIVOTDATA("Sum of TPReduction(lbs/yr)",'Nutrient Summary Info'!$A$1)</f>
        <v>5286.0514474167221</v>
      </c>
      <c r="J3" s="29" t="s">
        <v>45</v>
      </c>
      <c r="K3" s="37">
        <v>0</v>
      </c>
      <c r="L3" s="37">
        <v>0</v>
      </c>
    </row>
    <row r="4" spans="1:12" x14ac:dyDescent="0.25">
      <c r="A4" s="33">
        <v>18712686</v>
      </c>
      <c r="B4" s="33">
        <v>55141</v>
      </c>
      <c r="C4" s="53">
        <v>31858.722298151628</v>
      </c>
      <c r="D4" s="53">
        <v>5286.0514474167221</v>
      </c>
      <c r="F4" s="24" t="s">
        <v>328</v>
      </c>
      <c r="G4" s="25">
        <f>G2-G3</f>
        <v>4630.2777018483721</v>
      </c>
      <c r="H4" s="25">
        <f>H2-H3</f>
        <v>-1157.0514474167221</v>
      </c>
      <c r="J4" s="29" t="s">
        <v>46</v>
      </c>
      <c r="K4" s="37">
        <v>36.197316572419489</v>
      </c>
      <c r="L4" s="37">
        <v>2.5816196155606703</v>
      </c>
    </row>
    <row r="5" spans="1:12" x14ac:dyDescent="0.25">
      <c r="F5" s="24" t="s">
        <v>329</v>
      </c>
      <c r="G5" s="27">
        <f>G3/G2</f>
        <v>0.87310483428297925</v>
      </c>
      <c r="H5" s="27">
        <f>H3/H2</f>
        <v>1.2802255866836334</v>
      </c>
      <c r="J5" s="29" t="s">
        <v>47</v>
      </c>
      <c r="K5" s="37">
        <v>0</v>
      </c>
      <c r="L5" s="37">
        <v>0</v>
      </c>
    </row>
    <row r="6" spans="1:12" x14ac:dyDescent="0.25">
      <c r="F6" s="46" t="s">
        <v>489</v>
      </c>
      <c r="J6" s="29" t="s">
        <v>49</v>
      </c>
      <c r="K6" s="37">
        <v>1132.4848700507346</v>
      </c>
      <c r="L6" s="37">
        <v>422.51790343671786</v>
      </c>
    </row>
    <row r="7" spans="1:12" x14ac:dyDescent="0.25">
      <c r="J7" s="29" t="s">
        <v>51</v>
      </c>
      <c r="K7" s="37">
        <v>0</v>
      </c>
      <c r="L7" s="37">
        <v>0</v>
      </c>
    </row>
    <row r="8" spans="1:12" x14ac:dyDescent="0.25">
      <c r="J8" s="29" t="s">
        <v>58</v>
      </c>
      <c r="K8" s="37">
        <v>0</v>
      </c>
      <c r="L8" s="37">
        <v>0</v>
      </c>
    </row>
    <row r="9" spans="1:12" x14ac:dyDescent="0.25">
      <c r="J9" s="29" t="s">
        <v>59</v>
      </c>
      <c r="K9" s="37">
        <v>207.24049904689031</v>
      </c>
      <c r="L9" s="37">
        <v>14.350894014025279</v>
      </c>
    </row>
    <row r="10" spans="1:12" x14ac:dyDescent="0.25">
      <c r="A10" s="28" t="s">
        <v>9</v>
      </c>
      <c r="B10" s="51" t="s">
        <v>436</v>
      </c>
      <c r="F10" s="22" t="s">
        <v>324</v>
      </c>
      <c r="G10" s="23" t="s">
        <v>325</v>
      </c>
      <c r="H10" s="23" t="s">
        <v>326</v>
      </c>
      <c r="J10" s="29" t="s">
        <v>60</v>
      </c>
      <c r="K10" s="37">
        <v>8979.7656633912793</v>
      </c>
      <c r="L10" s="37">
        <v>985.138117840012</v>
      </c>
    </row>
    <row r="11" spans="1:12" x14ac:dyDescent="0.25">
      <c r="F11" s="24" t="s">
        <v>327</v>
      </c>
      <c r="G11" s="25">
        <v>36489</v>
      </c>
      <c r="H11" s="25">
        <v>4129</v>
      </c>
      <c r="J11" s="29" t="s">
        <v>62</v>
      </c>
      <c r="K11" s="37">
        <v>830.26208942359381</v>
      </c>
      <c r="L11" s="37">
        <v>95.559192172982037</v>
      </c>
    </row>
    <row r="12" spans="1:12" ht="18.75" customHeight="1" x14ac:dyDescent="0.25">
      <c r="A12" s="31" t="s">
        <v>435</v>
      </c>
      <c r="B12" s="31" t="s">
        <v>434</v>
      </c>
      <c r="C12" s="31" t="s">
        <v>322</v>
      </c>
      <c r="D12" s="31" t="s">
        <v>323</v>
      </c>
      <c r="F12" s="24" t="s">
        <v>471</v>
      </c>
      <c r="G12" s="26">
        <f>GETPIVOTDATA("Sum of TNReduction(lbs/yr)",'Nutrient Summary Info'!$A$1)+GETPIVOTDATA("Sum of TNReduction(lbs/yr)",$A$12)</f>
        <v>34198.435141523674</v>
      </c>
      <c r="H12" s="26">
        <f>GETPIVOTDATA("Sum of TPReduction(lbs/yr)",'Nutrient Summary Info'!$A$1)+GETPIVOTDATA("Sum of TPReduction(lbs/yr)",$A$12)</f>
        <v>5384.6323097727454</v>
      </c>
      <c r="J12" s="29" t="s">
        <v>71</v>
      </c>
      <c r="K12" s="37">
        <v>357.88498458445309</v>
      </c>
      <c r="L12" s="37">
        <v>25.42709070864597</v>
      </c>
    </row>
    <row r="13" spans="1:12" x14ac:dyDescent="0.25">
      <c r="A13" s="33">
        <v>6294108</v>
      </c>
      <c r="B13" s="33">
        <v>0</v>
      </c>
      <c r="C13" s="53">
        <v>2339.7128433720436</v>
      </c>
      <c r="D13" s="53">
        <v>98.580862356023033</v>
      </c>
      <c r="F13" s="24" t="s">
        <v>328</v>
      </c>
      <c r="G13" s="25">
        <f>G11-G12</f>
        <v>2290.5648584763258</v>
      </c>
      <c r="H13" s="25">
        <f>H11-H12</f>
        <v>-1255.6323097727454</v>
      </c>
      <c r="J13" s="29" t="s">
        <v>75</v>
      </c>
      <c r="K13" s="37">
        <v>4405.1204532454149</v>
      </c>
      <c r="L13" s="37">
        <v>445.71531841142485</v>
      </c>
    </row>
    <row r="14" spans="1:12" x14ac:dyDescent="0.25">
      <c r="A14"/>
      <c r="B14"/>
      <c r="C14"/>
      <c r="F14" s="24" t="s">
        <v>329</v>
      </c>
      <c r="G14" s="27">
        <f>G12/G11</f>
        <v>0.93722588017001496</v>
      </c>
      <c r="H14" s="27">
        <f>H12/H11</f>
        <v>1.3041008258107885</v>
      </c>
      <c r="J14" s="29" t="s">
        <v>80</v>
      </c>
      <c r="K14" s="37">
        <v>193.79277184917737</v>
      </c>
      <c r="L14" s="37">
        <v>493.29069197972439</v>
      </c>
    </row>
    <row r="15" spans="1:12" x14ac:dyDescent="0.25">
      <c r="A15"/>
      <c r="B15"/>
      <c r="C15"/>
      <c r="F15" s="46" t="s">
        <v>489</v>
      </c>
      <c r="G15" s="45"/>
      <c r="H15" s="45"/>
      <c r="J15" s="29" t="s">
        <v>87</v>
      </c>
      <c r="K15" s="37">
        <v>239.1</v>
      </c>
      <c r="L15" s="37">
        <v>85.6</v>
      </c>
    </row>
    <row r="16" spans="1:12" x14ac:dyDescent="0.25">
      <c r="A16"/>
      <c r="B16"/>
      <c r="C16"/>
      <c r="J16" s="29" t="s">
        <v>90</v>
      </c>
      <c r="K16" s="37">
        <v>32.122058737689883</v>
      </c>
      <c r="L16" s="37">
        <v>4.6897531277797135</v>
      </c>
    </row>
    <row r="17" spans="1:12" x14ac:dyDescent="0.25">
      <c r="A17"/>
      <c r="B17"/>
      <c r="C17"/>
      <c r="J17" s="29" t="s">
        <v>91</v>
      </c>
      <c r="K17" s="37">
        <v>16.087612689542762</v>
      </c>
      <c r="L17" s="37">
        <v>0.78158762485693445</v>
      </c>
    </row>
    <row r="18" spans="1:12" x14ac:dyDescent="0.25">
      <c r="A18"/>
      <c r="B18"/>
      <c r="C18"/>
      <c r="J18" s="29" t="s">
        <v>93</v>
      </c>
      <c r="K18" s="37">
        <v>7130</v>
      </c>
      <c r="L18" s="37">
        <v>0</v>
      </c>
    </row>
    <row r="19" spans="1:12" x14ac:dyDescent="0.25">
      <c r="A19"/>
      <c r="B19"/>
      <c r="C19"/>
      <c r="J19" s="29" t="s">
        <v>108</v>
      </c>
      <c r="K19" s="37">
        <v>188.428141458065</v>
      </c>
      <c r="L19" s="37">
        <v>226.1637109247763</v>
      </c>
    </row>
    <row r="20" spans="1:12" x14ac:dyDescent="0.25">
      <c r="A20"/>
      <c r="B20"/>
      <c r="C20"/>
      <c r="J20" s="29" t="s">
        <v>110</v>
      </c>
      <c r="K20" s="37">
        <v>2913.5</v>
      </c>
      <c r="L20" s="37">
        <v>1867.5</v>
      </c>
    </row>
    <row r="21" spans="1:12" x14ac:dyDescent="0.25">
      <c r="A21"/>
      <c r="B21"/>
      <c r="C21"/>
      <c r="J21" s="29" t="s">
        <v>115</v>
      </c>
      <c r="K21" s="37">
        <v>6329.7192435995212</v>
      </c>
      <c r="L21" s="37">
        <v>467.75485234156434</v>
      </c>
    </row>
    <row r="22" spans="1:12" x14ac:dyDescent="0.25">
      <c r="A22"/>
      <c r="B22"/>
      <c r="C22"/>
      <c r="J22" s="29" t="s">
        <v>116</v>
      </c>
      <c r="K22" s="37">
        <v>187.21141216924107</v>
      </c>
      <c r="L22" s="37">
        <v>8.3805129423413121</v>
      </c>
    </row>
    <row r="23" spans="1:12" x14ac:dyDescent="0.25">
      <c r="A23"/>
      <c r="B23"/>
      <c r="C23"/>
      <c r="J23" s="29" t="s">
        <v>433</v>
      </c>
      <c r="K23" s="37">
        <v>34198.435141523667</v>
      </c>
      <c r="L23" s="37">
        <v>5384.6323097727445</v>
      </c>
    </row>
    <row r="24" spans="1:12" x14ac:dyDescent="0.25">
      <c r="A24"/>
      <c r="B24"/>
      <c r="C24"/>
    </row>
    <row r="25" spans="1:12" x14ac:dyDescent="0.25">
      <c r="A25"/>
      <c r="B25"/>
      <c r="C25"/>
      <c r="F25" s="40" t="s">
        <v>491</v>
      </c>
    </row>
    <row r="26" spans="1:12" x14ac:dyDescent="0.25">
      <c r="A26"/>
      <c r="B26"/>
      <c r="C26"/>
      <c r="F26" s="43" t="s">
        <v>324</v>
      </c>
      <c r="G26" s="44" t="s">
        <v>325</v>
      </c>
      <c r="H26" s="44" t="s">
        <v>326</v>
      </c>
    </row>
    <row r="27" spans="1:12" x14ac:dyDescent="0.25">
      <c r="A27"/>
      <c r="B27"/>
      <c r="C27"/>
      <c r="F27" s="24" t="s">
        <v>327</v>
      </c>
      <c r="G27" s="25">
        <v>60220</v>
      </c>
      <c r="H27" s="25">
        <v>6814</v>
      </c>
    </row>
    <row r="28" spans="1:12" x14ac:dyDescent="0.25">
      <c r="A28"/>
      <c r="B28"/>
      <c r="C28"/>
      <c r="F28" s="24" t="s">
        <v>471</v>
      </c>
      <c r="G28" s="26">
        <f>GETPIVOTDATA("Sum of TNReduction(lbs/yr)",'Nutrient Summary Info'!$A$1)+GETPIVOTDATA("Sum of TNReduction(lbs/yr)",$A$12)</f>
        <v>34198.435141523674</v>
      </c>
      <c r="H28" s="26">
        <f>GETPIVOTDATA("Sum of TPReduction(lbs/yr)",'Nutrient Summary Info'!$A$1)+GETPIVOTDATA("Sum of TPReduction(lbs/yr)",$A$12)</f>
        <v>5384.6323097727454</v>
      </c>
    </row>
    <row r="29" spans="1:12" x14ac:dyDescent="0.25">
      <c r="A29"/>
      <c r="B29"/>
      <c r="C29"/>
      <c r="F29" s="24" t="s">
        <v>328</v>
      </c>
      <c r="G29" s="25">
        <f>G27-G28</f>
        <v>26021.564858476326</v>
      </c>
      <c r="H29" s="25">
        <f>H27-H28</f>
        <v>1429.3676902272546</v>
      </c>
    </row>
    <row r="30" spans="1:12" x14ac:dyDescent="0.25">
      <c r="F30" s="24" t="s">
        <v>329</v>
      </c>
      <c r="G30" s="27">
        <f>G28/G27</f>
        <v>0.56789164964336891</v>
      </c>
      <c r="H30" s="27">
        <f>H28/H27</f>
        <v>0.790230746958137</v>
      </c>
    </row>
    <row r="31" spans="1:12" x14ac:dyDescent="0.25">
      <c r="F31" s="47" t="s">
        <v>490</v>
      </c>
      <c r="G31" s="41"/>
      <c r="H31" s="4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B50C-D73E-4E9B-BBAD-CEA03E05CD34}">
  <dimension ref="A1:B25"/>
  <sheetViews>
    <sheetView workbookViewId="0">
      <selection activeCell="C18" sqref="C18"/>
    </sheetView>
  </sheetViews>
  <sheetFormatPr defaultRowHeight="15" x14ac:dyDescent="0.25"/>
  <cols>
    <col min="1" max="1" width="43.85546875" bestFit="1" customWidth="1"/>
    <col min="2" max="2" width="18.42578125" bestFit="1" customWidth="1"/>
  </cols>
  <sheetData>
    <row r="1" spans="1:2" x14ac:dyDescent="0.25">
      <c r="A1" s="40" t="s">
        <v>466</v>
      </c>
    </row>
    <row r="3" spans="1:2" x14ac:dyDescent="0.25">
      <c r="A3" s="28" t="s">
        <v>468</v>
      </c>
      <c r="B3" s="42" t="s">
        <v>469</v>
      </c>
    </row>
    <row r="4" spans="1:2" x14ac:dyDescent="0.25">
      <c r="A4" s="29" t="s">
        <v>124</v>
      </c>
      <c r="B4" s="39">
        <v>16</v>
      </c>
    </row>
    <row r="5" spans="1:2" x14ac:dyDescent="0.25">
      <c r="A5" s="29" t="s">
        <v>122</v>
      </c>
      <c r="B5" s="39">
        <v>30</v>
      </c>
    </row>
    <row r="6" spans="1:2" x14ac:dyDescent="0.25">
      <c r="A6" s="29" t="s">
        <v>127</v>
      </c>
      <c r="B6" s="39">
        <v>2</v>
      </c>
    </row>
    <row r="7" spans="1:2" x14ac:dyDescent="0.25">
      <c r="A7" s="29" t="s">
        <v>433</v>
      </c>
      <c r="B7" s="39">
        <v>48</v>
      </c>
    </row>
    <row r="10" spans="1:2" x14ac:dyDescent="0.25">
      <c r="A10" s="28" t="s">
        <v>467</v>
      </c>
      <c r="B10" s="42" t="s">
        <v>469</v>
      </c>
    </row>
    <row r="11" spans="1:2" x14ac:dyDescent="0.25">
      <c r="A11" s="29" t="s">
        <v>28</v>
      </c>
      <c r="B11" s="39">
        <v>7</v>
      </c>
    </row>
    <row r="12" spans="1:2" x14ac:dyDescent="0.25">
      <c r="A12" s="29" t="s">
        <v>341</v>
      </c>
      <c r="B12" s="39">
        <v>10</v>
      </c>
    </row>
    <row r="13" spans="1:2" x14ac:dyDescent="0.25">
      <c r="A13" s="29" t="s">
        <v>254</v>
      </c>
      <c r="B13" s="39">
        <v>3</v>
      </c>
    </row>
    <row r="14" spans="1:2" x14ac:dyDescent="0.25">
      <c r="A14" s="29" t="s">
        <v>374</v>
      </c>
      <c r="B14" s="39">
        <v>7</v>
      </c>
    </row>
    <row r="15" spans="1:2" x14ac:dyDescent="0.25">
      <c r="A15" s="29" t="s">
        <v>309</v>
      </c>
      <c r="B15" s="39">
        <v>1</v>
      </c>
    </row>
    <row r="16" spans="1:2" x14ac:dyDescent="0.25">
      <c r="A16" s="29" t="s">
        <v>160</v>
      </c>
      <c r="B16" s="39">
        <v>20</v>
      </c>
    </row>
    <row r="17" spans="1:2" x14ac:dyDescent="0.25">
      <c r="A17" s="29" t="s">
        <v>433</v>
      </c>
      <c r="B17" s="39">
        <v>48</v>
      </c>
    </row>
    <row r="20" spans="1:2" x14ac:dyDescent="0.25">
      <c r="A20" s="29" t="s">
        <v>592</v>
      </c>
    </row>
    <row r="21" spans="1:2" x14ac:dyDescent="0.25">
      <c r="A21" s="28" t="s">
        <v>432</v>
      </c>
      <c r="B21" t="s">
        <v>564</v>
      </c>
    </row>
    <row r="22" spans="1:2" x14ac:dyDescent="0.25">
      <c r="A22" s="29" t="s">
        <v>147</v>
      </c>
      <c r="B22" s="30">
        <v>40</v>
      </c>
    </row>
    <row r="23" spans="1:2" x14ac:dyDescent="0.25">
      <c r="A23" s="29" t="s">
        <v>148</v>
      </c>
      <c r="B23" s="30">
        <v>4</v>
      </c>
    </row>
    <row r="24" spans="1:2" x14ac:dyDescent="0.25">
      <c r="A24" s="29" t="s">
        <v>150</v>
      </c>
      <c r="B24" s="30">
        <v>8</v>
      </c>
    </row>
    <row r="25" spans="1:2" x14ac:dyDescent="0.25">
      <c r="A25" s="29" t="s">
        <v>433</v>
      </c>
      <c r="B25" s="30">
        <v>52</v>
      </c>
    </row>
  </sheetData>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734E4-22F9-4F63-8359-607F76A45818}">
  <dimension ref="A1:G92"/>
  <sheetViews>
    <sheetView workbookViewId="0">
      <selection activeCell="G8" sqref="G8"/>
    </sheetView>
  </sheetViews>
  <sheetFormatPr defaultRowHeight="15" x14ac:dyDescent="0.25"/>
  <cols>
    <col min="1" max="1" width="15.5703125" style="16" customWidth="1"/>
    <col min="4" max="4" width="51.42578125" customWidth="1"/>
    <col min="5" max="5" width="25.28515625" customWidth="1"/>
  </cols>
  <sheetData>
    <row r="1" spans="1:7" ht="15.75" thickBot="1" x14ac:dyDescent="0.3">
      <c r="A1" s="4" t="s">
        <v>8</v>
      </c>
      <c r="D1" s="1" t="s">
        <v>29</v>
      </c>
      <c r="E1" s="1" t="s">
        <v>30</v>
      </c>
      <c r="G1" s="6" t="s">
        <v>146</v>
      </c>
    </row>
    <row r="2" spans="1:7" ht="30.75" thickBot="1" x14ac:dyDescent="0.3">
      <c r="A2" s="12" t="s">
        <v>116</v>
      </c>
      <c r="B2" t="str">
        <f>VLOOKUP(A2,$D$2:$E$92,2,FALSE)</f>
        <v>Structural</v>
      </c>
      <c r="D2" s="2" t="s">
        <v>31</v>
      </c>
      <c r="E2" s="2" t="s">
        <v>32</v>
      </c>
      <c r="G2" s="7" t="s">
        <v>147</v>
      </c>
    </row>
    <row r="3" spans="1:7" ht="30.75" thickBot="1" x14ac:dyDescent="0.3">
      <c r="A3" s="52" t="s">
        <v>60</v>
      </c>
      <c r="B3" t="str">
        <f t="shared" ref="B3:B22" si="0">VLOOKUP(A3,$D$2:$E$92,2,FALSE)</f>
        <v>Non-structural</v>
      </c>
      <c r="D3" s="2" t="s">
        <v>33</v>
      </c>
      <c r="E3" s="2" t="s">
        <v>34</v>
      </c>
      <c r="G3" s="7" t="s">
        <v>148</v>
      </c>
    </row>
    <row r="4" spans="1:7" ht="30.75" thickBot="1" x14ac:dyDescent="0.3">
      <c r="A4" s="52" t="s">
        <v>33</v>
      </c>
      <c r="B4" t="str">
        <f t="shared" si="0"/>
        <v>Use Past Designation</v>
      </c>
      <c r="D4" s="2" t="s">
        <v>35</v>
      </c>
      <c r="E4" s="2" t="s">
        <v>32</v>
      </c>
      <c r="G4" s="7" t="s">
        <v>149</v>
      </c>
    </row>
    <row r="5" spans="1:7" ht="30.75" thickBot="1" x14ac:dyDescent="0.3">
      <c r="A5" s="52" t="s">
        <v>80</v>
      </c>
      <c r="B5" t="str">
        <f t="shared" si="0"/>
        <v>Non-structural</v>
      </c>
      <c r="D5" s="2" t="s">
        <v>36</v>
      </c>
      <c r="E5" s="2" t="s">
        <v>37</v>
      </c>
      <c r="G5" s="8" t="s">
        <v>150</v>
      </c>
    </row>
    <row r="6" spans="1:7" ht="60.75" thickBot="1" x14ac:dyDescent="0.3">
      <c r="A6" s="52" t="s">
        <v>71</v>
      </c>
      <c r="B6" t="str">
        <f t="shared" si="0"/>
        <v>Structural</v>
      </c>
      <c r="D6" s="2" t="s">
        <v>38</v>
      </c>
      <c r="E6" s="2" t="s">
        <v>32</v>
      </c>
      <c r="G6" s="64" t="s">
        <v>566</v>
      </c>
    </row>
    <row r="7" spans="1:7" ht="30.75" thickBot="1" x14ac:dyDescent="0.3">
      <c r="A7" s="52" t="s">
        <v>59</v>
      </c>
      <c r="B7" t="str">
        <f t="shared" si="0"/>
        <v>Structural</v>
      </c>
      <c r="D7" s="2" t="s">
        <v>39</v>
      </c>
      <c r="E7" s="2" t="s">
        <v>32</v>
      </c>
    </row>
    <row r="8" spans="1:7" ht="30.75" thickBot="1" x14ac:dyDescent="0.3">
      <c r="A8" s="52" t="s">
        <v>90</v>
      </c>
      <c r="B8" t="str">
        <f t="shared" si="0"/>
        <v>Structural</v>
      </c>
      <c r="D8" s="2" t="s">
        <v>40</v>
      </c>
      <c r="E8" s="2" t="s">
        <v>41</v>
      </c>
    </row>
    <row r="9" spans="1:7" ht="30.75" thickBot="1" x14ac:dyDescent="0.3">
      <c r="A9" s="52" t="s">
        <v>115</v>
      </c>
      <c r="B9" t="str">
        <f t="shared" si="0"/>
        <v>Structural</v>
      </c>
      <c r="D9" s="2" t="s">
        <v>42</v>
      </c>
      <c r="E9" s="2" t="s">
        <v>32</v>
      </c>
    </row>
    <row r="10" spans="1:7" ht="15.75" thickBot="1" x14ac:dyDescent="0.3">
      <c r="A10" s="52" t="s">
        <v>110</v>
      </c>
      <c r="B10" t="str">
        <f t="shared" si="0"/>
        <v>Non-structural</v>
      </c>
      <c r="D10" s="2" t="s">
        <v>43</v>
      </c>
      <c r="E10" s="2" t="s">
        <v>32</v>
      </c>
    </row>
    <row r="11" spans="1:7" ht="15.75" thickBot="1" x14ac:dyDescent="0.3">
      <c r="A11" s="52" t="s">
        <v>45</v>
      </c>
      <c r="B11" t="str">
        <f t="shared" si="0"/>
        <v>Non-structural</v>
      </c>
      <c r="D11" s="2" t="s">
        <v>44</v>
      </c>
      <c r="E11" s="2" t="s">
        <v>32</v>
      </c>
    </row>
    <row r="12" spans="1:7" ht="45.75" thickBot="1" x14ac:dyDescent="0.3">
      <c r="A12" s="52" t="s">
        <v>47</v>
      </c>
      <c r="B12" t="str">
        <f t="shared" si="0"/>
        <v>Non-structural</v>
      </c>
      <c r="D12" s="2" t="s">
        <v>45</v>
      </c>
      <c r="E12" s="2" t="s">
        <v>37</v>
      </c>
    </row>
    <row r="13" spans="1:7" ht="45.75" thickBot="1" x14ac:dyDescent="0.3">
      <c r="A13" s="52" t="s">
        <v>51</v>
      </c>
      <c r="B13" t="str">
        <f t="shared" si="0"/>
        <v>Structural</v>
      </c>
      <c r="D13" s="2" t="s">
        <v>46</v>
      </c>
      <c r="E13" s="2" t="s">
        <v>32</v>
      </c>
    </row>
    <row r="14" spans="1:7" ht="30.75" thickBot="1" x14ac:dyDescent="0.3">
      <c r="A14" s="52" t="s">
        <v>93</v>
      </c>
      <c r="B14" t="str">
        <f t="shared" si="0"/>
        <v>Structural</v>
      </c>
      <c r="D14" s="2" t="s">
        <v>47</v>
      </c>
      <c r="E14" s="2" t="s">
        <v>37</v>
      </c>
    </row>
    <row r="15" spans="1:7" ht="30.75" thickBot="1" x14ac:dyDescent="0.3">
      <c r="A15" s="52" t="s">
        <v>75</v>
      </c>
      <c r="B15" t="str">
        <f t="shared" si="0"/>
        <v>Structural</v>
      </c>
      <c r="D15" s="2" t="s">
        <v>48</v>
      </c>
      <c r="E15" s="2" t="s">
        <v>37</v>
      </c>
    </row>
    <row r="16" spans="1:7" ht="15.75" thickBot="1" x14ac:dyDescent="0.3">
      <c r="A16" s="52" t="s">
        <v>49</v>
      </c>
      <c r="B16" t="str">
        <f t="shared" si="0"/>
        <v>Structural</v>
      </c>
      <c r="D16" s="2" t="s">
        <v>49</v>
      </c>
      <c r="E16" s="2" t="s">
        <v>32</v>
      </c>
    </row>
    <row r="17" spans="1:5" ht="45.75" thickBot="1" x14ac:dyDescent="0.3">
      <c r="A17" s="52" t="s">
        <v>58</v>
      </c>
      <c r="B17" t="str">
        <f t="shared" si="0"/>
        <v>Structural</v>
      </c>
      <c r="D17" s="2" t="s">
        <v>50</v>
      </c>
      <c r="E17" s="2" t="s">
        <v>32</v>
      </c>
    </row>
    <row r="18" spans="1:5" ht="30.75" thickBot="1" x14ac:dyDescent="0.3">
      <c r="A18" s="52" t="s">
        <v>62</v>
      </c>
      <c r="B18" t="str">
        <f t="shared" si="0"/>
        <v>Structural</v>
      </c>
      <c r="D18" s="2" t="s">
        <v>51</v>
      </c>
      <c r="E18" s="2" t="s">
        <v>32</v>
      </c>
    </row>
    <row r="19" spans="1:5" ht="45.75" thickBot="1" x14ac:dyDescent="0.3">
      <c r="A19" s="52" t="s">
        <v>87</v>
      </c>
      <c r="B19" t="str">
        <f t="shared" si="0"/>
        <v>Non-structural</v>
      </c>
      <c r="D19" s="2" t="s">
        <v>52</v>
      </c>
      <c r="E19" s="2" t="s">
        <v>53</v>
      </c>
    </row>
    <row r="20" spans="1:5" ht="30.75" thickBot="1" x14ac:dyDescent="0.3">
      <c r="A20" s="52" t="s">
        <v>46</v>
      </c>
      <c r="B20" t="str">
        <f t="shared" si="0"/>
        <v>Structural</v>
      </c>
      <c r="D20" s="2" t="s">
        <v>54</v>
      </c>
      <c r="E20" s="2" t="s">
        <v>32</v>
      </c>
    </row>
    <row r="21" spans="1:5" ht="30.75" thickBot="1" x14ac:dyDescent="0.3">
      <c r="A21" s="5" t="s">
        <v>91</v>
      </c>
      <c r="B21" s="51" t="str">
        <f t="shared" si="0"/>
        <v>Structural</v>
      </c>
      <c r="D21" s="2" t="s">
        <v>55</v>
      </c>
      <c r="E21" s="2" t="s">
        <v>37</v>
      </c>
    </row>
    <row r="22" spans="1:5" ht="45.75" thickBot="1" x14ac:dyDescent="0.3">
      <c r="A22" s="52" t="s">
        <v>108</v>
      </c>
      <c r="B22" s="51" t="str">
        <f t="shared" si="0"/>
        <v>Structural</v>
      </c>
      <c r="D22" s="2" t="s">
        <v>56</v>
      </c>
      <c r="E22" s="2" t="s">
        <v>32</v>
      </c>
    </row>
    <row r="23" spans="1:5" ht="15.75" thickBot="1" x14ac:dyDescent="0.3">
      <c r="A23" s="52"/>
      <c r="D23" s="2" t="s">
        <v>57</v>
      </c>
      <c r="E23" s="2" t="s">
        <v>32</v>
      </c>
    </row>
    <row r="24" spans="1:5" ht="15.75" thickBot="1" x14ac:dyDescent="0.3">
      <c r="A24"/>
      <c r="D24" s="2" t="s">
        <v>58</v>
      </c>
      <c r="E24" s="2" t="s">
        <v>32</v>
      </c>
    </row>
    <row r="25" spans="1:5" ht="15.75" thickBot="1" x14ac:dyDescent="0.3">
      <c r="A25"/>
      <c r="D25" s="2" t="s">
        <v>59</v>
      </c>
      <c r="E25" s="2" t="s">
        <v>32</v>
      </c>
    </row>
    <row r="26" spans="1:5" ht="15.75" thickBot="1" x14ac:dyDescent="0.3">
      <c r="A26"/>
      <c r="D26" s="2" t="s">
        <v>60</v>
      </c>
      <c r="E26" s="2" t="s">
        <v>37</v>
      </c>
    </row>
    <row r="27" spans="1:5" ht="15.75" thickBot="1" x14ac:dyDescent="0.3">
      <c r="A27"/>
      <c r="D27" s="2" t="s">
        <v>61</v>
      </c>
      <c r="E27" s="2" t="s">
        <v>37</v>
      </c>
    </row>
    <row r="28" spans="1:5" ht="15.75" thickBot="1" x14ac:dyDescent="0.3">
      <c r="A28"/>
      <c r="D28" s="2" t="s">
        <v>62</v>
      </c>
      <c r="E28" s="2" t="s">
        <v>32</v>
      </c>
    </row>
    <row r="29" spans="1:5" ht="15.75" thickBot="1" x14ac:dyDescent="0.3">
      <c r="A29"/>
      <c r="D29" s="2" t="s">
        <v>63</v>
      </c>
      <c r="E29" s="2" t="s">
        <v>37</v>
      </c>
    </row>
    <row r="30" spans="1:5" ht="15.75" thickBot="1" x14ac:dyDescent="0.3">
      <c r="A30"/>
      <c r="D30" s="2" t="s">
        <v>64</v>
      </c>
      <c r="E30" s="2" t="s">
        <v>37</v>
      </c>
    </row>
    <row r="31" spans="1:5" ht="15.75" thickBot="1" x14ac:dyDescent="0.3">
      <c r="A31"/>
      <c r="D31" s="2" t="s">
        <v>65</v>
      </c>
      <c r="E31" s="2" t="s">
        <v>37</v>
      </c>
    </row>
    <row r="32" spans="1:5" ht="15.75" thickBot="1" x14ac:dyDescent="0.3">
      <c r="A32"/>
      <c r="D32" s="2" t="s">
        <v>66</v>
      </c>
      <c r="E32" s="2" t="s">
        <v>32</v>
      </c>
    </row>
    <row r="33" spans="1:5" ht="15.75" thickBot="1" x14ac:dyDescent="0.3">
      <c r="A33"/>
      <c r="D33" s="2" t="s">
        <v>67</v>
      </c>
      <c r="E33" s="2" t="s">
        <v>37</v>
      </c>
    </row>
    <row r="34" spans="1:5" ht="15.75" thickBot="1" x14ac:dyDescent="0.3">
      <c r="A34"/>
      <c r="D34" s="2" t="s">
        <v>68</v>
      </c>
      <c r="E34" s="2" t="s">
        <v>32</v>
      </c>
    </row>
    <row r="35" spans="1:5" ht="15.75" thickBot="1" x14ac:dyDescent="0.3">
      <c r="A35"/>
      <c r="D35" s="2" t="s">
        <v>69</v>
      </c>
      <c r="E35" s="2" t="s">
        <v>32</v>
      </c>
    </row>
    <row r="36" spans="1:5" ht="15.75" thickBot="1" x14ac:dyDescent="0.3">
      <c r="A36"/>
      <c r="D36" s="2" t="s">
        <v>70</v>
      </c>
      <c r="E36" s="2" t="s">
        <v>37</v>
      </c>
    </row>
    <row r="37" spans="1:5" ht="15.75" thickBot="1" x14ac:dyDescent="0.3">
      <c r="A37"/>
      <c r="D37" s="2" t="s">
        <v>71</v>
      </c>
      <c r="E37" s="2" t="s">
        <v>32</v>
      </c>
    </row>
    <row r="38" spans="1:5" ht="15.75" thickBot="1" x14ac:dyDescent="0.3">
      <c r="A38"/>
      <c r="D38" s="2" t="s">
        <v>72</v>
      </c>
      <c r="E38" s="2" t="s">
        <v>32</v>
      </c>
    </row>
    <row r="39" spans="1:5" ht="15.75" thickBot="1" x14ac:dyDescent="0.3">
      <c r="A39"/>
      <c r="D39" s="2" t="s">
        <v>73</v>
      </c>
      <c r="E39" s="2" t="s">
        <v>32</v>
      </c>
    </row>
    <row r="40" spans="1:5" ht="15.75" thickBot="1" x14ac:dyDescent="0.3">
      <c r="A40"/>
      <c r="D40" s="2" t="s">
        <v>74</v>
      </c>
      <c r="E40" s="2" t="s">
        <v>32</v>
      </c>
    </row>
    <row r="41" spans="1:5" ht="15.75" thickBot="1" x14ac:dyDescent="0.3">
      <c r="A41"/>
      <c r="D41" s="2" t="s">
        <v>75</v>
      </c>
      <c r="E41" s="2" t="s">
        <v>32</v>
      </c>
    </row>
    <row r="42" spans="1:5" ht="15.75" thickBot="1" x14ac:dyDescent="0.3">
      <c r="A42"/>
      <c r="D42" s="2" t="s">
        <v>76</v>
      </c>
      <c r="E42" s="2" t="s">
        <v>32</v>
      </c>
    </row>
    <row r="43" spans="1:5" ht="15.75" thickBot="1" x14ac:dyDescent="0.3">
      <c r="A43"/>
      <c r="D43" s="2" t="s">
        <v>77</v>
      </c>
      <c r="E43" s="2" t="s">
        <v>32</v>
      </c>
    </row>
    <row r="44" spans="1:5" ht="15.75" thickBot="1" x14ac:dyDescent="0.3">
      <c r="A44"/>
      <c r="D44" s="2" t="s">
        <v>78</v>
      </c>
      <c r="E44" s="2" t="s">
        <v>37</v>
      </c>
    </row>
    <row r="45" spans="1:5" ht="15.75" thickBot="1" x14ac:dyDescent="0.3">
      <c r="A45"/>
      <c r="D45" s="2" t="s">
        <v>79</v>
      </c>
      <c r="E45" s="2" t="s">
        <v>37</v>
      </c>
    </row>
    <row r="46" spans="1:5" ht="15.75" thickBot="1" x14ac:dyDescent="0.3">
      <c r="A46"/>
      <c r="D46" s="2" t="s">
        <v>80</v>
      </c>
      <c r="E46" s="2" t="s">
        <v>37</v>
      </c>
    </row>
    <row r="47" spans="1:5" ht="15.75" thickBot="1" x14ac:dyDescent="0.3">
      <c r="A47"/>
      <c r="D47" s="2" t="s">
        <v>81</v>
      </c>
      <c r="E47" s="2" t="s">
        <v>32</v>
      </c>
    </row>
    <row r="48" spans="1:5" ht="15.75" thickBot="1" x14ac:dyDescent="0.3">
      <c r="A48"/>
      <c r="D48" s="2" t="s">
        <v>82</v>
      </c>
      <c r="E48" s="2" t="s">
        <v>32</v>
      </c>
    </row>
    <row r="49" spans="1:5" ht="15.75" thickBot="1" x14ac:dyDescent="0.3">
      <c r="A49"/>
      <c r="D49" s="2" t="s">
        <v>83</v>
      </c>
      <c r="E49" s="2" t="s">
        <v>32</v>
      </c>
    </row>
    <row r="50" spans="1:5" ht="15.75" thickBot="1" x14ac:dyDescent="0.3">
      <c r="A50"/>
      <c r="D50" s="2" t="s">
        <v>84</v>
      </c>
      <c r="E50" s="2" t="s">
        <v>32</v>
      </c>
    </row>
    <row r="51" spans="1:5" ht="15.75" thickBot="1" x14ac:dyDescent="0.3">
      <c r="A51"/>
      <c r="D51" s="2" t="s">
        <v>85</v>
      </c>
      <c r="E51" s="2" t="s">
        <v>37</v>
      </c>
    </row>
    <row r="52" spans="1:5" ht="15.75" thickBot="1" x14ac:dyDescent="0.3">
      <c r="A52"/>
      <c r="D52" s="2" t="s">
        <v>86</v>
      </c>
      <c r="E52" s="2" t="s">
        <v>37</v>
      </c>
    </row>
    <row r="53" spans="1:5" ht="15.75" thickBot="1" x14ac:dyDescent="0.3">
      <c r="A53"/>
      <c r="D53" s="2" t="s">
        <v>87</v>
      </c>
      <c r="E53" s="2" t="s">
        <v>37</v>
      </c>
    </row>
    <row r="54" spans="1:5" ht="15.75" thickBot="1" x14ac:dyDescent="0.3">
      <c r="A54"/>
      <c r="D54" s="2" t="s">
        <v>88</v>
      </c>
      <c r="E54" s="2" t="s">
        <v>37</v>
      </c>
    </row>
    <row r="55" spans="1:5" ht="15.75" thickBot="1" x14ac:dyDescent="0.3">
      <c r="A55"/>
      <c r="D55" s="2" t="s">
        <v>89</v>
      </c>
      <c r="E55" s="2" t="s">
        <v>37</v>
      </c>
    </row>
    <row r="56" spans="1:5" ht="15.75" thickBot="1" x14ac:dyDescent="0.3">
      <c r="A56"/>
      <c r="D56" s="2" t="s">
        <v>90</v>
      </c>
      <c r="E56" s="2" t="s">
        <v>32</v>
      </c>
    </row>
    <row r="57" spans="1:5" ht="15.75" thickBot="1" x14ac:dyDescent="0.3">
      <c r="A57"/>
      <c r="D57" s="2" t="s">
        <v>91</v>
      </c>
      <c r="E57" s="2" t="s">
        <v>32</v>
      </c>
    </row>
    <row r="58" spans="1:5" ht="24.75" thickBot="1" x14ac:dyDescent="0.3">
      <c r="A58"/>
      <c r="D58" s="2" t="s">
        <v>92</v>
      </c>
      <c r="E58" s="2" t="s">
        <v>32</v>
      </c>
    </row>
    <row r="59" spans="1:5" ht="15.75" thickBot="1" x14ac:dyDescent="0.3">
      <c r="A59"/>
      <c r="D59" s="2" t="s">
        <v>93</v>
      </c>
      <c r="E59" s="2" t="s">
        <v>32</v>
      </c>
    </row>
    <row r="60" spans="1:5" ht="15.75" thickBot="1" x14ac:dyDescent="0.3">
      <c r="A60"/>
      <c r="D60" s="2" t="s">
        <v>94</v>
      </c>
      <c r="E60" s="2" t="s">
        <v>32</v>
      </c>
    </row>
    <row r="61" spans="1:5" ht="15.75" thickBot="1" x14ac:dyDescent="0.3">
      <c r="A61"/>
      <c r="D61" s="2" t="s">
        <v>95</v>
      </c>
      <c r="E61" s="2" t="s">
        <v>32</v>
      </c>
    </row>
    <row r="62" spans="1:5" ht="15.75" thickBot="1" x14ac:dyDescent="0.3">
      <c r="A62"/>
      <c r="D62" s="2" t="s">
        <v>96</v>
      </c>
      <c r="E62" s="2" t="s">
        <v>32</v>
      </c>
    </row>
    <row r="63" spans="1:5" ht="15.75" thickBot="1" x14ac:dyDescent="0.3">
      <c r="A63"/>
      <c r="D63" s="2" t="s">
        <v>97</v>
      </c>
      <c r="E63" s="2" t="s">
        <v>32</v>
      </c>
    </row>
    <row r="64" spans="1:5" ht="15.75" thickBot="1" x14ac:dyDescent="0.3">
      <c r="A64"/>
      <c r="D64" s="2" t="s">
        <v>98</v>
      </c>
      <c r="E64" s="2" t="s">
        <v>32</v>
      </c>
    </row>
    <row r="65" spans="1:5" ht="15.75" thickBot="1" x14ac:dyDescent="0.3">
      <c r="A65"/>
      <c r="D65" s="2" t="s">
        <v>99</v>
      </c>
      <c r="E65" s="2" t="s">
        <v>37</v>
      </c>
    </row>
    <row r="66" spans="1:5" ht="15.75" thickBot="1" x14ac:dyDescent="0.3">
      <c r="A66"/>
      <c r="D66" s="2" t="s">
        <v>100</v>
      </c>
      <c r="E66" s="2" t="s">
        <v>32</v>
      </c>
    </row>
    <row r="67" spans="1:5" ht="15.75" thickBot="1" x14ac:dyDescent="0.3">
      <c r="A67"/>
      <c r="D67" s="2" t="s">
        <v>101</v>
      </c>
      <c r="E67" s="2" t="s">
        <v>32</v>
      </c>
    </row>
    <row r="68" spans="1:5" ht="24.75" thickBot="1" x14ac:dyDescent="0.3">
      <c r="A68"/>
      <c r="D68" s="2" t="s">
        <v>102</v>
      </c>
      <c r="E68" s="2" t="s">
        <v>32</v>
      </c>
    </row>
    <row r="69" spans="1:5" ht="15.75" thickBot="1" x14ac:dyDescent="0.3">
      <c r="A69"/>
      <c r="D69" s="2" t="s">
        <v>103</v>
      </c>
      <c r="E69" s="2" t="s">
        <v>37</v>
      </c>
    </row>
    <row r="70" spans="1:5" ht="15.75" thickBot="1" x14ac:dyDescent="0.3">
      <c r="A70"/>
      <c r="D70" s="2" t="s">
        <v>104</v>
      </c>
      <c r="E70" s="2" t="s">
        <v>32</v>
      </c>
    </row>
    <row r="71" spans="1:5" ht="15.75" thickBot="1" x14ac:dyDescent="0.3">
      <c r="A71"/>
      <c r="D71" s="2" t="s">
        <v>105</v>
      </c>
      <c r="E71" s="2" t="s">
        <v>32</v>
      </c>
    </row>
    <row r="72" spans="1:5" ht="15.75" thickBot="1" x14ac:dyDescent="0.3">
      <c r="A72"/>
      <c r="D72" s="2" t="s">
        <v>106</v>
      </c>
      <c r="E72" s="2" t="s">
        <v>32</v>
      </c>
    </row>
    <row r="73" spans="1:5" ht="15.75" thickBot="1" x14ac:dyDescent="0.3">
      <c r="A73"/>
      <c r="D73" s="2" t="s">
        <v>107</v>
      </c>
      <c r="E73" s="2" t="s">
        <v>32</v>
      </c>
    </row>
    <row r="74" spans="1:5" ht="15.75" thickBot="1" x14ac:dyDescent="0.3">
      <c r="A74"/>
      <c r="D74" s="2" t="s">
        <v>108</v>
      </c>
      <c r="E74" s="2" t="s">
        <v>32</v>
      </c>
    </row>
    <row r="75" spans="1:5" ht="15.75" thickBot="1" x14ac:dyDescent="0.3">
      <c r="A75"/>
      <c r="D75" s="2" t="s">
        <v>109</v>
      </c>
      <c r="E75" s="2" t="s">
        <v>32</v>
      </c>
    </row>
    <row r="76" spans="1:5" ht="15.75" thickBot="1" x14ac:dyDescent="0.3">
      <c r="A76"/>
      <c r="D76" s="2" t="s">
        <v>110</v>
      </c>
      <c r="E76" s="2" t="s">
        <v>37</v>
      </c>
    </row>
    <row r="77" spans="1:5" ht="15.75" thickBot="1" x14ac:dyDescent="0.3">
      <c r="A77"/>
      <c r="D77" s="2" t="s">
        <v>111</v>
      </c>
      <c r="E77" s="2" t="s">
        <v>37</v>
      </c>
    </row>
    <row r="78" spans="1:5" ht="15.75" thickBot="1" x14ac:dyDescent="0.3">
      <c r="A78"/>
      <c r="D78" s="2" t="s">
        <v>112</v>
      </c>
      <c r="E78" s="2" t="s">
        <v>37</v>
      </c>
    </row>
    <row r="79" spans="1:5" ht="15.75" thickBot="1" x14ac:dyDescent="0.3">
      <c r="A79"/>
      <c r="D79" s="2" t="s">
        <v>113</v>
      </c>
      <c r="E79" s="2" t="s">
        <v>37</v>
      </c>
    </row>
    <row r="80" spans="1:5" ht="15.75" thickBot="1" x14ac:dyDescent="0.3">
      <c r="A80"/>
      <c r="D80" s="2" t="s">
        <v>114</v>
      </c>
      <c r="E80" s="2" t="s">
        <v>32</v>
      </c>
    </row>
    <row r="81" spans="1:5" ht="15.75" thickBot="1" x14ac:dyDescent="0.3">
      <c r="A81"/>
      <c r="D81" s="2" t="s">
        <v>115</v>
      </c>
      <c r="E81" s="2" t="s">
        <v>32</v>
      </c>
    </row>
    <row r="82" spans="1:5" ht="15.75" thickBot="1" x14ac:dyDescent="0.3">
      <c r="A82"/>
      <c r="D82" s="2" t="s">
        <v>116</v>
      </c>
      <c r="E82" s="2" t="s">
        <v>32</v>
      </c>
    </row>
    <row r="83" spans="1:5" ht="15.75" thickBot="1" x14ac:dyDescent="0.3">
      <c r="A83"/>
      <c r="D83" s="2" t="s">
        <v>117</v>
      </c>
      <c r="E83" s="2" t="s">
        <v>32</v>
      </c>
    </row>
    <row r="84" spans="1:5" ht="15.75" thickBot="1" x14ac:dyDescent="0.3">
      <c r="A84"/>
      <c r="D84" s="2" t="s">
        <v>118</v>
      </c>
      <c r="E84" s="2" t="s">
        <v>32</v>
      </c>
    </row>
    <row r="85" spans="1:5" ht="15.75" thickBot="1" x14ac:dyDescent="0.3">
      <c r="A85"/>
      <c r="D85" s="2" t="s">
        <v>119</v>
      </c>
      <c r="E85" s="2" t="s">
        <v>32</v>
      </c>
    </row>
    <row r="86" spans="1:5" ht="15.75" thickBot="1" x14ac:dyDescent="0.3">
      <c r="A86"/>
      <c r="D86" s="2" t="s">
        <v>120</v>
      </c>
      <c r="E86" s="2" t="s">
        <v>32</v>
      </c>
    </row>
    <row r="87" spans="1:5" ht="15.75" thickBot="1" x14ac:dyDescent="0.3">
      <c r="A87"/>
      <c r="D87" s="2" t="s">
        <v>121</v>
      </c>
      <c r="E87" s="2" t="s">
        <v>32</v>
      </c>
    </row>
    <row r="88" spans="1:5" ht="15.75" thickBot="1" x14ac:dyDescent="0.3">
      <c r="A88"/>
      <c r="D88" s="2" t="s">
        <v>122</v>
      </c>
      <c r="E88" s="2" t="s">
        <v>123</v>
      </c>
    </row>
    <row r="89" spans="1:5" ht="15.75" thickBot="1" x14ac:dyDescent="0.3">
      <c r="A89"/>
      <c r="D89" s="2" t="s">
        <v>124</v>
      </c>
      <c r="E89" s="2" t="s">
        <v>123</v>
      </c>
    </row>
    <row r="90" spans="1:5" ht="15.75" thickBot="1" x14ac:dyDescent="0.3">
      <c r="A90"/>
      <c r="D90" s="2" t="s">
        <v>125</v>
      </c>
      <c r="E90" s="2" t="s">
        <v>123</v>
      </c>
    </row>
    <row r="91" spans="1:5" ht="15.75" thickBot="1" x14ac:dyDescent="0.3">
      <c r="A91"/>
      <c r="D91" s="2" t="s">
        <v>126</v>
      </c>
      <c r="E91" s="2" t="s">
        <v>123</v>
      </c>
    </row>
    <row r="92" spans="1:5" ht="15.75" thickBot="1" x14ac:dyDescent="0.3">
      <c r="A92"/>
      <c r="D92" s="2" t="s">
        <v>127</v>
      </c>
      <c r="E92" s="2" t="s">
        <v>123</v>
      </c>
    </row>
  </sheetData>
  <dataValidations count="1">
    <dataValidation type="list" allowBlank="1" showInputMessage="1" showErrorMessage="1" sqref="A5:A10 A93:A1048576 A1:A3" xr:uid="{838AAB79-31DA-4861-8E86-CA302F3A6122}">
      <formula1>$D$2:$D$92</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4FBA564-BAB8-4ACD-A96E-2C6BDE2BCCAD}">
          <x14:formula1>
            <xm:f>'Z:\FileServer Data\FDEP Loxahatchee River\Project Metrics Workbook\[Lox Metrics 051519.xlsx]Project Types and Drop Downs'!#REF!</xm:f>
          </x14:formula1>
          <xm:sqref>A4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C6CF156282354B9D0286B38EF12784" ma:contentTypeVersion="10" ma:contentTypeDescription="Create a new document." ma:contentTypeScope="" ma:versionID="f7fd2570fc1914b4369a27669540f968">
  <xsd:schema xmlns:xsd="http://www.w3.org/2001/XMLSchema" xmlns:xs="http://www.w3.org/2001/XMLSchema" xmlns:p="http://schemas.microsoft.com/office/2006/metadata/properties" xmlns:ns2="450cd771-248d-4a06-b878-2516c33d639d" targetNamespace="http://schemas.microsoft.com/office/2006/metadata/properties" ma:root="true" ma:fieldsID="7643547d61a4893fb2ce7dbec6aa39fc" ns2:_="">
    <xsd:import namespace="450cd771-248d-4a06-b878-2516c33d63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cd771-248d-4a06-b878-2516c33d6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95AD7-10A9-4D01-BDA5-EBFD1344571C}">
  <ds:schemaRefs>
    <ds:schemaRef ds:uri="http://schemas.microsoft.com/sharepoint/v3/contenttype/forms"/>
  </ds:schemaRefs>
</ds:datastoreItem>
</file>

<file path=customXml/itemProps2.xml><?xml version="1.0" encoding="utf-8"?>
<ds:datastoreItem xmlns:ds="http://schemas.openxmlformats.org/officeDocument/2006/customXml" ds:itemID="{70E1D1F0-67B8-4164-8975-0D69E5AB662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20e74e69-2d69-467c-8b57-2e29ef520a52"/>
    <ds:schemaRef ds:uri="http://purl.org/dc/elements/1.1/"/>
    <ds:schemaRef ds:uri="61b5abe0-dc94-49a2-9c18-10a850a71d7b"/>
    <ds:schemaRef ds:uri="http://www.w3.org/XML/1998/namespace"/>
    <ds:schemaRef ds:uri="http://purl.org/dc/dcmitype/"/>
  </ds:schemaRefs>
</ds:datastoreItem>
</file>

<file path=customXml/itemProps3.xml><?xml version="1.0" encoding="utf-8"?>
<ds:datastoreItem xmlns:ds="http://schemas.openxmlformats.org/officeDocument/2006/customXml" ds:itemID="{F6F8EC8A-207B-4005-8780-90DA2602D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cd771-248d-4a06-b878-2516c33d63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All Nutrient Projects</vt:lpstr>
      <vt:lpstr>All FIB Projects</vt:lpstr>
      <vt:lpstr>Nutrient Summary Info</vt:lpstr>
      <vt:lpstr>FIB Summary Info</vt:lpstr>
      <vt:lpstr>Project Types and 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Tiffany</cp:lastModifiedBy>
  <dcterms:created xsi:type="dcterms:W3CDTF">2019-05-15T15:18:37Z</dcterms:created>
  <dcterms:modified xsi:type="dcterms:W3CDTF">2022-02-22T16:42:18Z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0x01010052C6CF156282354B9D0286B38EF12784</vt:lpwstr>
  </property>
  <property fmtid="{D5CDD505-2E9C-101B-9397-08002B2CF9AE}" pid="3" name="Order">
    <vt:r8>1497600</vt:r8>
  </property>
</Properties>
</file>