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Caloosahatchee\Allocations\_Tribs\"/>
    </mc:Choice>
  </mc:AlternateContent>
  <xr:revisionPtr revIDLastSave="0" documentId="13_ncr:1_{942D1808-A5B3-4243-B06E-22099FE98A17}" xr6:coauthVersionLast="36" xr6:coauthVersionMax="36" xr10:uidLastSave="{00000000-0000-0000-0000-000000000000}"/>
  <bookViews>
    <workbookView xWindow="0" yWindow="0" windowWidth="23040" windowHeight="9060" firstSheet="4" activeTab="9" xr2:uid="{00000000-000D-0000-FFFF-FFFF00000000}"/>
  </bookViews>
  <sheets>
    <sheet name="Agriculture" sheetId="11" r:id="rId1"/>
    <sheet name="FDOT" sheetId="13" r:id="rId2"/>
    <sheet name="Glades County" sheetId="14" r:id="rId3"/>
    <sheet name="Hendry County" sheetId="15" r:id="rId4"/>
    <sheet name="Port LaBelle CDD" sheetId="17" r:id="rId5"/>
    <sheet name="WCDs" sheetId="12" r:id="rId6"/>
    <sheet name="Natural" sheetId="16" r:id="rId7"/>
    <sheet name="Existing Loads" sheetId="2" r:id="rId8"/>
    <sheet name="Relative Contribution" sheetId="9" r:id="rId9"/>
    <sheet name="Required Reductions" sheetId="10" r:id="rId10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0" l="1"/>
  <c r="B8" i="10"/>
  <c r="D7" i="2" l="1"/>
  <c r="C7" i="2"/>
  <c r="B7" i="2"/>
  <c r="D6" i="2"/>
  <c r="C6" i="2"/>
  <c r="B6" i="2"/>
  <c r="D5" i="2"/>
  <c r="C5" i="2"/>
  <c r="B5" i="2"/>
  <c r="D4" i="2"/>
  <c r="C4" i="2"/>
  <c r="B4" i="2"/>
  <c r="D3" i="2"/>
  <c r="C3" i="2"/>
  <c r="B3" i="2"/>
  <c r="D2" i="2"/>
  <c r="C2" i="2"/>
  <c r="B2" i="2"/>
  <c r="G17" i="12"/>
  <c r="H17" i="12"/>
  <c r="D17" i="12"/>
  <c r="G4" i="17"/>
  <c r="H4" i="17"/>
  <c r="D4" i="17"/>
  <c r="G28" i="16"/>
  <c r="H28" i="16"/>
  <c r="D28" i="16"/>
  <c r="G40" i="15"/>
  <c r="H40" i="15"/>
  <c r="D40" i="15"/>
  <c r="G11" i="14"/>
  <c r="H11" i="14"/>
  <c r="D11" i="14"/>
  <c r="G5" i="13"/>
  <c r="H5" i="13"/>
  <c r="D5" i="13"/>
  <c r="G68" i="11"/>
  <c r="H68" i="11"/>
  <c r="D68" i="11"/>
  <c r="E5" i="10" l="1"/>
  <c r="B5" i="10"/>
  <c r="E4" i="10"/>
  <c r="B4" i="10"/>
  <c r="F4" i="9"/>
  <c r="B3" i="10"/>
  <c r="E2" i="10"/>
  <c r="B2" i="10"/>
  <c r="B5" i="9" l="1"/>
  <c r="E3" i="10"/>
  <c r="F3" i="9"/>
  <c r="B3" i="9"/>
  <c r="B4" i="9"/>
  <c r="F5" i="9"/>
  <c r="F2" i="9"/>
  <c r="B2" i="9"/>
  <c r="E6" i="10" l="1"/>
  <c r="B7" i="9"/>
  <c r="B6" i="10"/>
  <c r="C8" i="2"/>
  <c r="D8" i="2"/>
  <c r="B8" i="2"/>
  <c r="C4" i="10" l="1"/>
  <c r="D4" i="10" s="1"/>
  <c r="C3" i="9"/>
  <c r="F4" i="10"/>
  <c r="G4" i="10" s="1"/>
  <c r="F2" i="10"/>
  <c r="G2" i="10" s="1"/>
  <c r="F7" i="9"/>
  <c r="G5" i="9" s="1"/>
  <c r="C3" i="10"/>
  <c r="D3" i="10" s="1"/>
  <c r="C2" i="10"/>
  <c r="C5" i="10"/>
  <c r="D5" i="10" s="1"/>
  <c r="F3" i="10"/>
  <c r="G3" i="10" s="1"/>
  <c r="F5" i="10"/>
  <c r="G5" i="10" s="1"/>
  <c r="C5" i="9"/>
  <c r="C2" i="9"/>
  <c r="C4" i="9"/>
  <c r="C7" i="9" l="1"/>
  <c r="G4" i="9"/>
  <c r="F6" i="10"/>
  <c r="G6" i="10" s="1"/>
  <c r="G2" i="9"/>
  <c r="G3" i="9"/>
  <c r="D2" i="10"/>
  <c r="C6" i="10"/>
  <c r="D6" i="10" s="1"/>
  <c r="G7" i="9" l="1"/>
</calcChain>
</file>

<file path=xl/sharedStrings.xml><?xml version="1.0" encoding="utf-8"?>
<sst xmlns="http://schemas.openxmlformats.org/spreadsheetml/2006/main" count="980" uniqueCount="162">
  <si>
    <t>RAINGAGE</t>
  </si>
  <si>
    <t>FROM_S79</t>
  </si>
  <si>
    <t>SubbasinLU</t>
  </si>
  <si>
    <t>GIS_Area</t>
  </si>
  <si>
    <t>TN_Septic</t>
  </si>
  <si>
    <t>TP_Septic</t>
  </si>
  <si>
    <t>TN_Load_Un</t>
  </si>
  <si>
    <t>TP_Load_Un</t>
  </si>
  <si>
    <t>TN_UAL_Ave</t>
  </si>
  <si>
    <t>TP_UAL_Ave</t>
  </si>
  <si>
    <t>NEXRAD</t>
  </si>
  <si>
    <t>LU_Desc</t>
  </si>
  <si>
    <t>TNAttenFac</t>
  </si>
  <si>
    <t>TPAttenFac</t>
  </si>
  <si>
    <t>TNLoadAtt</t>
  </si>
  <si>
    <t>TPLoadAtt</t>
  </si>
  <si>
    <t>Subbasin</t>
  </si>
  <si>
    <t>LU_Code</t>
  </si>
  <si>
    <t>S78W</t>
  </si>
  <si>
    <t>Upstream</t>
  </si>
  <si>
    <t>Low Density Residential</t>
  </si>
  <si>
    <t>1</t>
  </si>
  <si>
    <t>FDOT Right-of-Way</t>
  </si>
  <si>
    <t>7</t>
  </si>
  <si>
    <t>Developed Open Space/Disturbed</t>
  </si>
  <si>
    <t>2</t>
  </si>
  <si>
    <t>Sugar Cane</t>
  </si>
  <si>
    <t>8</t>
  </si>
  <si>
    <t>Citrus Groves/Other Groves</t>
  </si>
  <si>
    <t>11</t>
  </si>
  <si>
    <t>Improved Pasture</t>
  </si>
  <si>
    <t>12</t>
  </si>
  <si>
    <t>Rangeland/Unimproved Pasture/Shrub</t>
  </si>
  <si>
    <t>13</t>
  </si>
  <si>
    <t>Upland Forest</t>
  </si>
  <si>
    <t>14</t>
  </si>
  <si>
    <t>Water</t>
  </si>
  <si>
    <t>16</t>
  </si>
  <si>
    <t>Wetland</t>
  </si>
  <si>
    <t>15</t>
  </si>
  <si>
    <t>Sub Basin 203 LU 1</t>
  </si>
  <si>
    <t>Sub Basin 203 LU 5</t>
  </si>
  <si>
    <t>Commercial/Instituional/Transportation</t>
  </si>
  <si>
    <t>5</t>
  </si>
  <si>
    <t>Sub Basin 203 LU 7</t>
  </si>
  <si>
    <t>Sub Basin 203 LU 2</t>
  </si>
  <si>
    <t>Sub Basin 203 LU 8</t>
  </si>
  <si>
    <t>Sub Basin 203 LU 9</t>
  </si>
  <si>
    <t>Row and Field Crops</t>
  </si>
  <si>
    <t>9</t>
  </si>
  <si>
    <t>Sub Basin 203 LU 10</t>
  </si>
  <si>
    <t>Nurseries/Ornamentals/Vineyards</t>
  </si>
  <si>
    <t>10</t>
  </si>
  <si>
    <t>Sub Basin 203 LU 11</t>
  </si>
  <si>
    <t>Sub Basin 203 LU 12</t>
  </si>
  <si>
    <t>Sub Basin 203 LU 13</t>
  </si>
  <si>
    <t>Sub Basin 203 LU 14</t>
  </si>
  <si>
    <t>Sub Basin 203 LU 16</t>
  </si>
  <si>
    <t>Sub Basin 203 LU 15</t>
  </si>
  <si>
    <t>Sub Basin 200 LU 2</t>
  </si>
  <si>
    <t>Sub Basin 200 LU 8</t>
  </si>
  <si>
    <t>Sub Basin 200 LU 11</t>
  </si>
  <si>
    <t>Sub Basin 200 LU 12</t>
  </si>
  <si>
    <t>Sub Basin 200 LU 13</t>
  </si>
  <si>
    <t>Sub Basin 200 LU 14</t>
  </si>
  <si>
    <t>Sub Basin 200 LU 16</t>
  </si>
  <si>
    <t>Sub Basin 200 LU 15</t>
  </si>
  <si>
    <t>Sub Basin 194 LU 1</t>
  </si>
  <si>
    <t>Sub Basin 194 LU 2</t>
  </si>
  <si>
    <t>Sub Basin 194 LU 8</t>
  </si>
  <si>
    <t>Sub Basin 194 LU 11</t>
  </si>
  <si>
    <t>Sub Basin 194 LU 12</t>
  </si>
  <si>
    <t>Sub Basin 194 LU 13</t>
  </si>
  <si>
    <t>Sub Basin 194 LU 14</t>
  </si>
  <si>
    <t>Sub Basin 194 LU 16</t>
  </si>
  <si>
    <t>Sub Basin 194 LU 15</t>
  </si>
  <si>
    <t>Sub Basin 191 LU 1</t>
  </si>
  <si>
    <t>Sub Basin 191 LU 5</t>
  </si>
  <si>
    <t>Sub Basin 191 LU 7</t>
  </si>
  <si>
    <t>Sub Basin 191 LU 2</t>
  </si>
  <si>
    <t>Sub Basin 191 LU 9</t>
  </si>
  <si>
    <t>Sub Basin 191 LU 11</t>
  </si>
  <si>
    <t>Sub Basin 191 LU 12</t>
  </si>
  <si>
    <t>Sub Basin 191 LU 13</t>
  </si>
  <si>
    <t>Sub Basin 191 LU 14</t>
  </si>
  <si>
    <t>Sub Basin 191 LU 16</t>
  </si>
  <si>
    <t>Sub Basin 191 LU 15</t>
  </si>
  <si>
    <t>Sub Basin 192 LU 6</t>
  </si>
  <si>
    <t>Industrial/Extractive</t>
  </si>
  <si>
    <t>6</t>
  </si>
  <si>
    <t>Sub Basin 192 LU 2</t>
  </si>
  <si>
    <t>Sub Basin 192 LU 8</t>
  </si>
  <si>
    <t>Sub Basin 192 LU 9</t>
  </si>
  <si>
    <t>Sub Basin 192 LU 10</t>
  </si>
  <si>
    <t>Sub Basin 192 LU 11</t>
  </si>
  <si>
    <t>Sub Basin 192 LU 13</t>
  </si>
  <si>
    <t>Sub Basin 192 LU 14</t>
  </si>
  <si>
    <t>Sub Basin 192 LU 16</t>
  </si>
  <si>
    <t>Sub Basin 192 LU 15</t>
  </si>
  <si>
    <t>Sub Basin 193 LU 1</t>
  </si>
  <si>
    <t>Sub Basin 193 LU 6</t>
  </si>
  <si>
    <t>Sub Basin 193 LU 2</t>
  </si>
  <si>
    <t>Sub Basin 193 LU 8</t>
  </si>
  <si>
    <t>Sub Basin 193 LU 9</t>
  </si>
  <si>
    <t>Sub Basin 193 LU 12</t>
  </si>
  <si>
    <t>Sub Basin 193 LU 13</t>
  </si>
  <si>
    <t>Sub Basin 193 LU 14</t>
  </si>
  <si>
    <t>Sub Basin 193 LU 16</t>
  </si>
  <si>
    <t>Sub Basin 193 LU 15</t>
  </si>
  <si>
    <t>Sub Basin 199 LU 1</t>
  </si>
  <si>
    <t>Sub Basin 199 LU 3</t>
  </si>
  <si>
    <t>Medium Density Residential</t>
  </si>
  <si>
    <t>3</t>
  </si>
  <si>
    <t>Sub Basin 199 LU 5</t>
  </si>
  <si>
    <t>Sub Basin 199 LU 7</t>
  </si>
  <si>
    <t>Sub Basin 199 LU 6</t>
  </si>
  <si>
    <t>Sub Basin 199 LU 2</t>
  </si>
  <si>
    <t>Sub Basin 199 LU 8</t>
  </si>
  <si>
    <t>Sub Basin 199 LU 9</t>
  </si>
  <si>
    <t>Sub Basin 199 LU 10</t>
  </si>
  <si>
    <t>Sub Basin 199 LU 11</t>
  </si>
  <si>
    <t>Sub Basin 199 LU 12</t>
  </si>
  <si>
    <t>Sub Basin 199 LU 13</t>
  </si>
  <si>
    <t>Sub Basin 199 LU 14</t>
  </si>
  <si>
    <t>Sub Basin 199 LU 16</t>
  </si>
  <si>
    <t>Sub Basin 199 LU 15</t>
  </si>
  <si>
    <t>Sub Basin 204 LU 2</t>
  </si>
  <si>
    <t>Sub Basin 204 LU 8</t>
  </si>
  <si>
    <t>Sub Basin 204 LU 11</t>
  </si>
  <si>
    <t>Sub Basin 204 LU 12</t>
  </si>
  <si>
    <t>Sub Basin 204 LU 13</t>
  </si>
  <si>
    <t>Sub Basin 204 LU 14</t>
  </si>
  <si>
    <t>Sub Basin 204 LU 16</t>
  </si>
  <si>
    <t>Sub Basin 204 LU 15</t>
  </si>
  <si>
    <t>Entity</t>
  </si>
  <si>
    <t>Acres</t>
  </si>
  <si>
    <t>TN Existing Load (lbs/yr)</t>
  </si>
  <si>
    <t>TP Existing Load (lbs/yr)</t>
  </si>
  <si>
    <t>Agriculture</t>
  </si>
  <si>
    <t>FDOT</t>
  </si>
  <si>
    <t>WCDs</t>
  </si>
  <si>
    <t>Natural</t>
  </si>
  <si>
    <t>Total</t>
  </si>
  <si>
    <t>Glades County</t>
  </si>
  <si>
    <t>% of Load</t>
  </si>
  <si>
    <t>Required Reductions</t>
  </si>
  <si>
    <t>TN Required Reductions (lbs/yr)</t>
  </si>
  <si>
    <t>% Reduction</t>
  </si>
  <si>
    <t>TP Required Reductions (lbs/yr)</t>
  </si>
  <si>
    <t>Sub Basin 205 LU 6</t>
  </si>
  <si>
    <t>Sub Basin 205 LU 2</t>
  </si>
  <si>
    <t>Sub Basin 205 LU 8</t>
  </si>
  <si>
    <t>Sub Basin 205 LU 12</t>
  </si>
  <si>
    <t>Sub Basin 205 LU 13</t>
  </si>
  <si>
    <t>Sub Basin 205 LU 16</t>
  </si>
  <si>
    <t>Sub Basin 205 LU 15</t>
  </si>
  <si>
    <t>Sub Basin 204 LU 10</t>
  </si>
  <si>
    <t>Comments</t>
  </si>
  <si>
    <t>Agriculture Or Water District Canal</t>
  </si>
  <si>
    <t>Irrigation Canal - Barron Water Control District</t>
  </si>
  <si>
    <t>Canal C3 - Barron Water Control District</t>
  </si>
  <si>
    <t>Hendry County/Port LaBelle CDD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</si>
</sst>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8" fillId="33" borderId="10" xfId="0" applyFont="1" applyFill="1" applyBorder="1" applyAlignment="1">
      <alignment horizontal="center" wrapText="1"/>
    </xf>
    <xf numFmtId="165" fontId="18" fillId="33" borderId="10" xfId="0" applyNumberFormat="1" applyFont="1" applyFill="1" applyBorder="1" applyAlignment="1">
      <alignment horizontal="center" wrapText="1"/>
    </xf>
    <xf numFmtId="0" fontId="19" fillId="0" borderId="10" xfId="0" applyFont="1" applyBorder="1"/>
    <xf numFmtId="165" fontId="19" fillId="0" borderId="10" xfId="0" applyNumberFormat="1" applyFont="1" applyBorder="1"/>
    <xf numFmtId="0" fontId="20" fillId="0" borderId="10" xfId="0" applyFont="1" applyBorder="1"/>
    <xf numFmtId="165" fontId="20" fillId="0" borderId="10" xfId="0" applyNumberFormat="1" applyFont="1" applyBorder="1"/>
    <xf numFmtId="165" fontId="18" fillId="0" borderId="11" xfId="0" applyNumberFormat="1" applyFont="1" applyFill="1" applyBorder="1" applyAlignment="1">
      <alignment horizontal="center" wrapText="1"/>
    </xf>
    <xf numFmtId="165" fontId="19" fillId="0" borderId="11" xfId="0" applyNumberFormat="1" applyFont="1" applyBorder="1"/>
    <xf numFmtId="165" fontId="20" fillId="0" borderId="11" xfId="0" applyNumberFormat="1" applyFont="1" applyBorder="1"/>
    <xf numFmtId="10" fontId="18" fillId="33" borderId="10" xfId="0" applyNumberFormat="1" applyFont="1" applyFill="1" applyBorder="1" applyAlignment="1">
      <alignment horizontal="center" wrapText="1"/>
    </xf>
    <xf numFmtId="10" fontId="19" fillId="0" borderId="10" xfId="0" applyNumberFormat="1" applyFont="1" applyBorder="1"/>
    <xf numFmtId="10" fontId="20" fillId="0" borderId="10" xfId="0" applyNumberFormat="1" applyFont="1" applyBorder="1"/>
    <xf numFmtId="0" fontId="19" fillId="0" borderId="0" xfId="0" applyFont="1"/>
    <xf numFmtId="10" fontId="19" fillId="0" borderId="0" xfId="0" applyNumberFormat="1" applyFont="1"/>
    <xf numFmtId="165" fontId="19" fillId="0" borderId="0" xfId="0" applyNumberFormat="1" applyFont="1"/>
    <xf numFmtId="165" fontId="0" fillId="0" borderId="0" xfId="0" applyNumberFormat="1"/>
    <xf numFmtId="10" fontId="19" fillId="0" borderId="10" xfId="0" applyNumberFormat="1" applyFont="1" applyFill="1" applyBorder="1"/>
    <xf numFmtId="165" fontId="19" fillId="0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1B62F-9632-4D5B-9BF6-78F5812F228A}">
  <dimension ref="A1:R68"/>
  <sheetViews>
    <sheetView workbookViewId="0">
      <pane ySplit="1" topLeftCell="A50" activePane="bottomLeft" state="frozen"/>
      <selection activeCell="D20" sqref="D20"/>
      <selection pane="bottomLeft" activeCell="G2" sqref="G2:H68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7.44140625" style="1" bestFit="1" customWidth="1"/>
    <col min="4" max="4" width="16.6640625" style="2" bestFit="1" customWidth="1"/>
    <col min="5" max="6" width="13.6640625" style="2" bestFit="1" customWidth="1"/>
    <col min="7" max="7" width="17.77734375" style="2" bestFit="1" customWidth="1"/>
    <col min="8" max="8" width="16.6640625" style="2" bestFit="1" customWidth="1"/>
    <col min="9" max="9" width="14.6640625" style="2" bestFit="1" customWidth="1"/>
    <col min="10" max="10" width="13.6640625" style="2" bestFit="1" customWidth="1"/>
    <col min="11" max="11" width="14.6640625" style="2" bestFit="1" customWidth="1"/>
    <col min="12" max="12" width="32.6640625" style="1" bestFit="1" customWidth="1"/>
    <col min="13" max="14" width="13.6640625" style="2" bestFit="1" customWidth="1"/>
    <col min="15" max="15" width="17.77734375" style="2" bestFit="1" customWidth="1"/>
    <col min="16" max="16" width="16.6640625" style="2" bestFit="1" customWidth="1"/>
    <col min="17" max="17" width="15.6640625" style="2" bestFit="1" customWidth="1"/>
    <col min="18" max="18" width="8.44140625" style="1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46</v>
      </c>
      <c r="D2" s="2">
        <v>4388.9474304100004</v>
      </c>
      <c r="E2" s="2">
        <v>0</v>
      </c>
      <c r="F2" s="2">
        <v>0</v>
      </c>
      <c r="G2" s="2">
        <v>26905.828943199998</v>
      </c>
      <c r="H2" s="2">
        <v>1444.5250351699999</v>
      </c>
      <c r="I2" s="2">
        <v>6.1303602674200004</v>
      </c>
      <c r="J2" s="2">
        <v>0.329127896398</v>
      </c>
      <c r="K2" s="2">
        <v>13</v>
      </c>
      <c r="L2" s="1" t="s">
        <v>26</v>
      </c>
      <c r="M2" s="2">
        <v>0.95495476263300005</v>
      </c>
      <c r="N2" s="2">
        <v>0.93784760384599997</v>
      </c>
      <c r="O2" s="2">
        <v>25693.8494919</v>
      </c>
      <c r="P2" s="2">
        <v>1354.7443429299999</v>
      </c>
      <c r="Q2" s="2">
        <v>203</v>
      </c>
      <c r="R2" s="1" t="s">
        <v>27</v>
      </c>
    </row>
    <row r="3" spans="1:18" x14ac:dyDescent="0.3">
      <c r="A3" s="1" t="s">
        <v>18</v>
      </c>
      <c r="B3" s="1" t="s">
        <v>19</v>
      </c>
      <c r="C3" s="1" t="s">
        <v>47</v>
      </c>
      <c r="D3" s="2">
        <v>0.69141817112699999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13</v>
      </c>
      <c r="L3" s="1" t="s">
        <v>48</v>
      </c>
      <c r="M3" s="2">
        <v>0.95495476263300005</v>
      </c>
      <c r="N3" s="2">
        <v>0.93784760384599997</v>
      </c>
      <c r="O3" s="2">
        <v>0</v>
      </c>
      <c r="P3" s="2">
        <v>0</v>
      </c>
      <c r="Q3" s="2">
        <v>203</v>
      </c>
      <c r="R3" s="1" t="s">
        <v>49</v>
      </c>
    </row>
    <row r="4" spans="1:18" x14ac:dyDescent="0.3">
      <c r="A4" s="1" t="s">
        <v>18</v>
      </c>
      <c r="B4" s="1" t="s">
        <v>19</v>
      </c>
      <c r="C4" s="1" t="s">
        <v>50</v>
      </c>
      <c r="D4" s="2">
        <v>10.4022363846</v>
      </c>
      <c r="E4" s="2">
        <v>0</v>
      </c>
      <c r="F4" s="2">
        <v>0</v>
      </c>
      <c r="G4" s="2">
        <v>58.701401099800002</v>
      </c>
      <c r="H4" s="2">
        <v>14.189020706599999</v>
      </c>
      <c r="I4" s="2">
        <v>5.6431520040000001</v>
      </c>
      <c r="J4" s="2">
        <v>1.3640355959999999</v>
      </c>
      <c r="K4" s="2">
        <v>13</v>
      </c>
      <c r="L4" s="1" t="s">
        <v>51</v>
      </c>
      <c r="M4" s="2">
        <v>0.95495476263300005</v>
      </c>
      <c r="N4" s="2">
        <v>0.93784760384599997</v>
      </c>
      <c r="O4" s="2">
        <v>56.057182553499999</v>
      </c>
      <c r="P4" s="2">
        <v>13.3071390706</v>
      </c>
      <c r="Q4" s="2">
        <v>203</v>
      </c>
      <c r="R4" s="1" t="s">
        <v>52</v>
      </c>
    </row>
    <row r="5" spans="1:18" x14ac:dyDescent="0.3">
      <c r="A5" s="1" t="s">
        <v>18</v>
      </c>
      <c r="B5" s="1" t="s">
        <v>19</v>
      </c>
      <c r="C5" s="1" t="s">
        <v>53</v>
      </c>
      <c r="D5" s="2">
        <v>6077.2868756099997</v>
      </c>
      <c r="E5" s="2">
        <v>0</v>
      </c>
      <c r="F5" s="2">
        <v>0</v>
      </c>
      <c r="G5" s="2">
        <v>28890.513404099998</v>
      </c>
      <c r="H5" s="2">
        <v>2879.23816721</v>
      </c>
      <c r="I5" s="2">
        <v>4.7538505249899998</v>
      </c>
      <c r="J5" s="2">
        <v>0.47377032319500001</v>
      </c>
      <c r="K5" s="2">
        <v>13</v>
      </c>
      <c r="L5" s="1" t="s">
        <v>28</v>
      </c>
      <c r="M5" s="2">
        <v>0.95495476263300005</v>
      </c>
      <c r="N5" s="2">
        <v>0.93784760384599997</v>
      </c>
      <c r="O5" s="2">
        <v>27589.133370200001</v>
      </c>
      <c r="P5" s="2">
        <v>2700.2866160200001</v>
      </c>
      <c r="Q5" s="2">
        <v>203</v>
      </c>
      <c r="R5" s="1" t="s">
        <v>29</v>
      </c>
    </row>
    <row r="6" spans="1:18" x14ac:dyDescent="0.3">
      <c r="A6" s="1" t="s">
        <v>18</v>
      </c>
      <c r="B6" s="1" t="s">
        <v>19</v>
      </c>
      <c r="C6" s="1" t="s">
        <v>54</v>
      </c>
      <c r="D6" s="2">
        <v>4397.2219795499996</v>
      </c>
      <c r="E6" s="2">
        <v>0</v>
      </c>
      <c r="F6" s="2">
        <v>0</v>
      </c>
      <c r="G6" s="2">
        <v>43816.309707599998</v>
      </c>
      <c r="H6" s="2">
        <v>3272.84958491</v>
      </c>
      <c r="I6" s="2">
        <v>9.9645435029999998</v>
      </c>
      <c r="J6" s="2">
        <v>0.74429937813699998</v>
      </c>
      <c r="K6" s="2">
        <v>13</v>
      </c>
      <c r="L6" s="1" t="s">
        <v>30</v>
      </c>
      <c r="M6" s="2">
        <v>0.95495476263300005</v>
      </c>
      <c r="N6" s="2">
        <v>0.93784760384599997</v>
      </c>
      <c r="O6" s="2">
        <v>41842.5936363</v>
      </c>
      <c r="P6" s="2">
        <v>3069.4341409600001</v>
      </c>
      <c r="Q6" s="2">
        <v>203</v>
      </c>
      <c r="R6" s="1" t="s">
        <v>31</v>
      </c>
    </row>
    <row r="7" spans="1:18" x14ac:dyDescent="0.3">
      <c r="A7" s="1" t="s">
        <v>18</v>
      </c>
      <c r="B7" s="1" t="s">
        <v>19</v>
      </c>
      <c r="C7" s="1" t="s">
        <v>55</v>
      </c>
      <c r="D7" s="2">
        <v>3581.43189846</v>
      </c>
      <c r="E7" s="2">
        <v>0</v>
      </c>
      <c r="F7" s="2">
        <v>0</v>
      </c>
      <c r="G7" s="2">
        <v>6651.6002918499998</v>
      </c>
      <c r="H7" s="2">
        <v>1190.95946544</v>
      </c>
      <c r="I7" s="2">
        <v>1.85724606259</v>
      </c>
      <c r="J7" s="2">
        <v>0.332537236279</v>
      </c>
      <c r="K7" s="2">
        <v>13</v>
      </c>
      <c r="L7" s="1" t="s">
        <v>32</v>
      </c>
      <c r="M7" s="2">
        <v>0.95495476263300005</v>
      </c>
      <c r="N7" s="2">
        <v>0.93784760384599997</v>
      </c>
      <c r="O7" s="2">
        <v>6351.9773778299996</v>
      </c>
      <c r="P7" s="2">
        <v>1116.9384809400001</v>
      </c>
      <c r="Q7" s="2">
        <v>203</v>
      </c>
      <c r="R7" s="1" t="s">
        <v>33</v>
      </c>
    </row>
    <row r="8" spans="1:18" x14ac:dyDescent="0.3">
      <c r="A8" s="1" t="s">
        <v>18</v>
      </c>
      <c r="B8" s="1" t="s">
        <v>19</v>
      </c>
      <c r="C8" s="1" t="s">
        <v>151</v>
      </c>
      <c r="D8" s="2">
        <v>661.54492766299995</v>
      </c>
      <c r="E8" s="2">
        <v>0</v>
      </c>
      <c r="F8" s="2">
        <v>0</v>
      </c>
      <c r="G8" s="2">
        <v>2869.8196439600001</v>
      </c>
      <c r="H8" s="2">
        <v>121.084248434</v>
      </c>
      <c r="I8" s="2">
        <v>4.3380570599999997</v>
      </c>
      <c r="J8" s="2">
        <v>0.18303253999999999</v>
      </c>
      <c r="K8" s="2">
        <v>14</v>
      </c>
      <c r="L8" s="1" t="s">
        <v>26</v>
      </c>
      <c r="M8" s="2">
        <v>0.99944210248099996</v>
      </c>
      <c r="N8" s="2">
        <v>0.99938327263000004</v>
      </c>
      <c r="O8" s="2">
        <v>2868.2185786999999</v>
      </c>
      <c r="P8" s="2">
        <v>121.009572464</v>
      </c>
      <c r="Q8" s="2">
        <v>205</v>
      </c>
      <c r="R8" s="1" t="s">
        <v>27</v>
      </c>
    </row>
    <row r="9" spans="1:18" x14ac:dyDescent="0.3">
      <c r="A9" s="1" t="s">
        <v>18</v>
      </c>
      <c r="B9" s="1" t="s">
        <v>19</v>
      </c>
      <c r="C9" s="1" t="s">
        <v>152</v>
      </c>
      <c r="D9" s="2">
        <v>26.9628906491</v>
      </c>
      <c r="E9" s="2">
        <v>0</v>
      </c>
      <c r="F9" s="2">
        <v>0</v>
      </c>
      <c r="G9" s="2">
        <v>201.21414944399999</v>
      </c>
      <c r="H9" s="2">
        <v>11.2760048988</v>
      </c>
      <c r="I9" s="2">
        <v>7.4626327000000003</v>
      </c>
      <c r="J9" s="2">
        <v>0.41820459999999998</v>
      </c>
      <c r="K9" s="2">
        <v>14</v>
      </c>
      <c r="L9" s="1" t="s">
        <v>30</v>
      </c>
      <c r="M9" s="2">
        <v>0.99944210248099996</v>
      </c>
      <c r="N9" s="2">
        <v>0.99938327263000004</v>
      </c>
      <c r="O9" s="2">
        <v>201.10189256999999</v>
      </c>
      <c r="P9" s="2">
        <v>11.269050677899999</v>
      </c>
      <c r="Q9" s="2">
        <v>205</v>
      </c>
      <c r="R9" s="1" t="s">
        <v>31</v>
      </c>
    </row>
    <row r="10" spans="1:18" x14ac:dyDescent="0.3">
      <c r="A10" s="1" t="s">
        <v>18</v>
      </c>
      <c r="B10" s="1" t="s">
        <v>19</v>
      </c>
      <c r="C10" s="1" t="s">
        <v>153</v>
      </c>
      <c r="D10" s="2">
        <v>1.04066731383</v>
      </c>
      <c r="E10" s="2">
        <v>0</v>
      </c>
      <c r="F10" s="2">
        <v>0</v>
      </c>
      <c r="G10" s="2">
        <v>1.33681861973</v>
      </c>
      <c r="H10" s="2">
        <v>0.17322909393200001</v>
      </c>
      <c r="I10" s="2">
        <v>1.2845782720000001</v>
      </c>
      <c r="J10" s="2">
        <v>0.166459628</v>
      </c>
      <c r="K10" s="2">
        <v>14</v>
      </c>
      <c r="L10" s="1" t="s">
        <v>32</v>
      </c>
      <c r="M10" s="2">
        <v>0.99944210248099996</v>
      </c>
      <c r="N10" s="2">
        <v>0.99938327263000004</v>
      </c>
      <c r="O10" s="2">
        <v>1.33607281194</v>
      </c>
      <c r="P10" s="2">
        <v>0.173122258808</v>
      </c>
      <c r="Q10" s="2">
        <v>205</v>
      </c>
      <c r="R10" s="1" t="s">
        <v>33</v>
      </c>
    </row>
    <row r="11" spans="1:18" x14ac:dyDescent="0.3">
      <c r="A11" s="1" t="s">
        <v>18</v>
      </c>
      <c r="B11" s="1" t="s">
        <v>19</v>
      </c>
      <c r="C11" s="1" t="s">
        <v>60</v>
      </c>
      <c r="D11" s="2">
        <v>5446.4076014000002</v>
      </c>
      <c r="E11" s="2">
        <v>0</v>
      </c>
      <c r="F11" s="2">
        <v>0</v>
      </c>
      <c r="G11" s="2">
        <v>33389.451866299998</v>
      </c>
      <c r="H11" s="2">
        <v>1791.8630868400001</v>
      </c>
      <c r="I11" s="2">
        <v>6.1305459139099998</v>
      </c>
      <c r="J11" s="2">
        <v>0.32899907939</v>
      </c>
      <c r="K11" s="2">
        <v>13</v>
      </c>
      <c r="L11" s="1" t="s">
        <v>26</v>
      </c>
      <c r="M11" s="2">
        <v>0.82935513518699999</v>
      </c>
      <c r="N11" s="2">
        <v>0.80247302042900004</v>
      </c>
      <c r="O11" s="2">
        <v>27691.713366399999</v>
      </c>
      <c r="P11" s="2">
        <v>1437.9217834900001</v>
      </c>
      <c r="Q11" s="2">
        <v>200</v>
      </c>
      <c r="R11" s="1" t="s">
        <v>27</v>
      </c>
    </row>
    <row r="12" spans="1:18" x14ac:dyDescent="0.3">
      <c r="A12" s="1" t="s">
        <v>18</v>
      </c>
      <c r="B12" s="1" t="s">
        <v>19</v>
      </c>
      <c r="C12" s="1" t="s">
        <v>61</v>
      </c>
      <c r="D12" s="2">
        <v>16.141414369300001</v>
      </c>
      <c r="E12" s="2">
        <v>0</v>
      </c>
      <c r="F12" s="2">
        <v>0</v>
      </c>
      <c r="G12" s="2">
        <v>77.330990911000001</v>
      </c>
      <c r="H12" s="2">
        <v>7.7018851492899998</v>
      </c>
      <c r="I12" s="2">
        <v>4.7908435494999999</v>
      </c>
      <c r="J12" s="2">
        <v>0.47715057510300002</v>
      </c>
      <c r="K12" s="2">
        <v>13</v>
      </c>
      <c r="L12" s="1" t="s">
        <v>28</v>
      </c>
      <c r="M12" s="2">
        <v>0.82935513518699999</v>
      </c>
      <c r="N12" s="2">
        <v>0.80247302042900004</v>
      </c>
      <c r="O12" s="2">
        <v>64.134854421100002</v>
      </c>
      <c r="P12" s="2">
        <v>6.1805550387499997</v>
      </c>
      <c r="Q12" s="2">
        <v>200</v>
      </c>
      <c r="R12" s="1" t="s">
        <v>29</v>
      </c>
    </row>
    <row r="13" spans="1:18" x14ac:dyDescent="0.3">
      <c r="A13" s="1" t="s">
        <v>18</v>
      </c>
      <c r="B13" s="1" t="s">
        <v>19</v>
      </c>
      <c r="C13" s="1" t="s">
        <v>62</v>
      </c>
      <c r="D13" s="2">
        <v>1359.13483458</v>
      </c>
      <c r="E13" s="2">
        <v>0</v>
      </c>
      <c r="F13" s="2">
        <v>0</v>
      </c>
      <c r="G13" s="2">
        <v>13535.621033199999</v>
      </c>
      <c r="H13" s="2">
        <v>1011.28535708</v>
      </c>
      <c r="I13" s="2">
        <v>9.9589979513299998</v>
      </c>
      <c r="J13" s="2">
        <v>0.744065512373</v>
      </c>
      <c r="K13" s="2">
        <v>13</v>
      </c>
      <c r="L13" s="1" t="s">
        <v>30</v>
      </c>
      <c r="M13" s="2">
        <v>0.82935513518699999</v>
      </c>
      <c r="N13" s="2">
        <v>0.80247302042900004</v>
      </c>
      <c r="O13" s="2">
        <v>11225.8368118</v>
      </c>
      <c r="P13" s="2">
        <v>811.52921500800005</v>
      </c>
      <c r="Q13" s="2">
        <v>200</v>
      </c>
      <c r="R13" s="1" t="s">
        <v>31</v>
      </c>
    </row>
    <row r="14" spans="1:18" x14ac:dyDescent="0.3">
      <c r="A14" s="1" t="s">
        <v>18</v>
      </c>
      <c r="B14" s="1" t="s">
        <v>19</v>
      </c>
      <c r="C14" s="1" t="s">
        <v>63</v>
      </c>
      <c r="D14" s="2">
        <v>1743.0000731099999</v>
      </c>
      <c r="E14" s="2">
        <v>0</v>
      </c>
      <c r="F14" s="2">
        <v>0</v>
      </c>
      <c r="G14" s="2">
        <v>3238.7186406400001</v>
      </c>
      <c r="H14" s="2">
        <v>579.70467392399996</v>
      </c>
      <c r="I14" s="2">
        <v>1.8581288036700001</v>
      </c>
      <c r="J14" s="2">
        <v>0.33259016041799999</v>
      </c>
      <c r="K14" s="2">
        <v>13</v>
      </c>
      <c r="L14" s="1" t="s">
        <v>32</v>
      </c>
      <c r="M14" s="2">
        <v>0.82935513518699999</v>
      </c>
      <c r="N14" s="2">
        <v>0.80247302042900004</v>
      </c>
      <c r="O14" s="2">
        <v>2686.04793604</v>
      </c>
      <c r="P14" s="2">
        <v>465.19736064099999</v>
      </c>
      <c r="Q14" s="2">
        <v>200</v>
      </c>
      <c r="R14" s="1" t="s">
        <v>33</v>
      </c>
    </row>
    <row r="15" spans="1:18" x14ac:dyDescent="0.3">
      <c r="A15" s="1" t="s">
        <v>18</v>
      </c>
      <c r="B15" s="1" t="s">
        <v>19</v>
      </c>
      <c r="C15" s="1" t="s">
        <v>69</v>
      </c>
      <c r="D15" s="2">
        <v>5032.2596646900001</v>
      </c>
      <c r="E15" s="2">
        <v>0</v>
      </c>
      <c r="F15" s="2">
        <v>0</v>
      </c>
      <c r="G15" s="2">
        <v>42345.630687099998</v>
      </c>
      <c r="H15" s="2">
        <v>1668.0883920700001</v>
      </c>
      <c r="I15" s="2">
        <v>8.4148341915299998</v>
      </c>
      <c r="J15" s="2">
        <v>0.33147899814699999</v>
      </c>
      <c r="K15" s="2">
        <v>11</v>
      </c>
      <c r="L15" s="1" t="s">
        <v>26</v>
      </c>
      <c r="M15" s="2">
        <v>0.92434468638</v>
      </c>
      <c r="N15" s="2">
        <v>0.90108181407700005</v>
      </c>
      <c r="O15" s="2">
        <v>39141.958717000001</v>
      </c>
      <c r="P15" s="2">
        <v>1503.0841143600001</v>
      </c>
      <c r="Q15" s="2">
        <v>194</v>
      </c>
      <c r="R15" s="1" t="s">
        <v>27</v>
      </c>
    </row>
    <row r="16" spans="1:18" x14ac:dyDescent="0.3">
      <c r="A16" s="1" t="s">
        <v>18</v>
      </c>
      <c r="B16" s="1" t="s">
        <v>19</v>
      </c>
      <c r="C16" s="1" t="s">
        <v>70</v>
      </c>
      <c r="D16" s="2">
        <v>3518.1494127599999</v>
      </c>
      <c r="E16" s="2">
        <v>0</v>
      </c>
      <c r="F16" s="2">
        <v>0</v>
      </c>
      <c r="G16" s="2">
        <v>23426.715721699999</v>
      </c>
      <c r="H16" s="2">
        <v>974.34729326599995</v>
      </c>
      <c r="I16" s="2">
        <v>6.6588177399999999</v>
      </c>
      <c r="J16" s="2">
        <v>0.27694880999999999</v>
      </c>
      <c r="K16" s="2">
        <v>11</v>
      </c>
      <c r="L16" s="1" t="s">
        <v>28</v>
      </c>
      <c r="M16" s="2">
        <v>0.92434468638</v>
      </c>
      <c r="N16" s="2">
        <v>0.90108181407700005</v>
      </c>
      <c r="O16" s="2">
        <v>21654.360196599999</v>
      </c>
      <c r="P16" s="2">
        <v>877.96662655700004</v>
      </c>
      <c r="Q16" s="2">
        <v>194</v>
      </c>
      <c r="R16" s="1" t="s">
        <v>29</v>
      </c>
    </row>
    <row r="17" spans="1:18" x14ac:dyDescent="0.3">
      <c r="A17" s="1" t="s">
        <v>18</v>
      </c>
      <c r="B17" s="1" t="s">
        <v>19</v>
      </c>
      <c r="C17" s="1" t="s">
        <v>71</v>
      </c>
      <c r="D17" s="2">
        <v>4341.9366749000001</v>
      </c>
      <c r="E17" s="2">
        <v>0</v>
      </c>
      <c r="F17" s="2">
        <v>0</v>
      </c>
      <c r="G17" s="2">
        <v>57044.020724399998</v>
      </c>
      <c r="H17" s="2">
        <v>2079.0285888200001</v>
      </c>
      <c r="I17" s="2">
        <v>13.1379209315</v>
      </c>
      <c r="J17" s="2">
        <v>0.47882517514400003</v>
      </c>
      <c r="K17" s="2">
        <v>11</v>
      </c>
      <c r="L17" s="1" t="s">
        <v>30</v>
      </c>
      <c r="M17" s="2">
        <v>0.92434468638</v>
      </c>
      <c r="N17" s="2">
        <v>0.90108181407700005</v>
      </c>
      <c r="O17" s="2">
        <v>52728.337446400001</v>
      </c>
      <c r="P17" s="2">
        <v>1873.3748523300001</v>
      </c>
      <c r="Q17" s="2">
        <v>194</v>
      </c>
      <c r="R17" s="1" t="s">
        <v>31</v>
      </c>
    </row>
    <row r="18" spans="1:18" x14ac:dyDescent="0.3">
      <c r="A18" s="1" t="s">
        <v>18</v>
      </c>
      <c r="B18" s="1" t="s">
        <v>19</v>
      </c>
      <c r="C18" s="1" t="s">
        <v>72</v>
      </c>
      <c r="D18" s="2">
        <v>1133.4043313100001</v>
      </c>
      <c r="E18" s="2">
        <v>0</v>
      </c>
      <c r="F18" s="2">
        <v>0</v>
      </c>
      <c r="G18" s="2">
        <v>2347.6251144399998</v>
      </c>
      <c r="H18" s="2">
        <v>160.80050337500001</v>
      </c>
      <c r="I18" s="2">
        <v>2.0713041670900001</v>
      </c>
      <c r="J18" s="2">
        <v>0.141873909366</v>
      </c>
      <c r="K18" s="2">
        <v>11</v>
      </c>
      <c r="L18" s="1" t="s">
        <v>32</v>
      </c>
      <c r="M18" s="2">
        <v>0.92434468638</v>
      </c>
      <c r="N18" s="2">
        <v>0.90108181407700005</v>
      </c>
      <c r="O18" s="2">
        <v>2170.0148001500002</v>
      </c>
      <c r="P18" s="2">
        <v>144.89440928600001</v>
      </c>
      <c r="Q18" s="2">
        <v>194</v>
      </c>
      <c r="R18" s="1" t="s">
        <v>33</v>
      </c>
    </row>
    <row r="19" spans="1:18" x14ac:dyDescent="0.3">
      <c r="A19" s="1" t="s">
        <v>18</v>
      </c>
      <c r="B19" s="1" t="s">
        <v>19</v>
      </c>
      <c r="C19" s="1" t="s">
        <v>80</v>
      </c>
      <c r="D19" s="2">
        <v>1.9022121356699999</v>
      </c>
      <c r="E19" s="2">
        <v>0</v>
      </c>
      <c r="F19" s="2">
        <v>0</v>
      </c>
      <c r="G19" s="2">
        <v>28.562017859000001</v>
      </c>
      <c r="H19" s="2">
        <v>2.0583145114899999</v>
      </c>
      <c r="I19" s="2">
        <v>15.0151591</v>
      </c>
      <c r="J19" s="2">
        <v>1.0820635999999999</v>
      </c>
      <c r="K19" s="2">
        <v>11</v>
      </c>
      <c r="L19" s="1" t="s">
        <v>48</v>
      </c>
      <c r="M19" s="2">
        <v>0.98369535903700001</v>
      </c>
      <c r="N19" s="2">
        <v>0.97916594824900005</v>
      </c>
      <c r="O19" s="2">
        <v>28.0963244127</v>
      </c>
      <c r="P19" s="2">
        <v>2.0154314804300002</v>
      </c>
      <c r="Q19" s="2">
        <v>191</v>
      </c>
      <c r="R19" s="1" t="s">
        <v>49</v>
      </c>
    </row>
    <row r="20" spans="1:18" x14ac:dyDescent="0.3">
      <c r="A20" s="1" t="s">
        <v>18</v>
      </c>
      <c r="B20" s="1" t="s">
        <v>19</v>
      </c>
      <c r="C20" s="1" t="s">
        <v>81</v>
      </c>
      <c r="D20" s="2">
        <v>1558.3282956099999</v>
      </c>
      <c r="E20" s="2">
        <v>0</v>
      </c>
      <c r="F20" s="2">
        <v>0</v>
      </c>
      <c r="G20" s="2">
        <v>10374.569285400001</v>
      </c>
      <c r="H20" s="2">
        <v>432.31533564699998</v>
      </c>
      <c r="I20" s="2">
        <v>6.6574991384300004</v>
      </c>
      <c r="J20" s="2">
        <v>0.27742250260399998</v>
      </c>
      <c r="K20" s="2">
        <v>11</v>
      </c>
      <c r="L20" s="1" t="s">
        <v>28</v>
      </c>
      <c r="M20" s="2">
        <v>0.98369535903700001</v>
      </c>
      <c r="N20" s="2">
        <v>0.97916594824900005</v>
      </c>
      <c r="O20" s="2">
        <v>10205.415658100001</v>
      </c>
      <c r="P20" s="2">
        <v>423.30845557100002</v>
      </c>
      <c r="Q20" s="2">
        <v>191</v>
      </c>
      <c r="R20" s="1" t="s">
        <v>29</v>
      </c>
    </row>
    <row r="21" spans="1:18" x14ac:dyDescent="0.3">
      <c r="A21" s="1" t="s">
        <v>18</v>
      </c>
      <c r="B21" s="1" t="s">
        <v>19</v>
      </c>
      <c r="C21" s="1" t="s">
        <v>82</v>
      </c>
      <c r="D21" s="2">
        <v>399.31708554699998</v>
      </c>
      <c r="E21" s="2">
        <v>0</v>
      </c>
      <c r="F21" s="2">
        <v>0</v>
      </c>
      <c r="G21" s="2">
        <v>5220.6811642399998</v>
      </c>
      <c r="H21" s="2">
        <v>191.52124632600001</v>
      </c>
      <c r="I21" s="2">
        <v>13.074024010500001</v>
      </c>
      <c r="J21" s="2">
        <v>0.47962196774900001</v>
      </c>
      <c r="K21" s="2">
        <v>11</v>
      </c>
      <c r="L21" s="1" t="s">
        <v>30</v>
      </c>
      <c r="M21" s="2">
        <v>0.98369535903700001</v>
      </c>
      <c r="N21" s="2">
        <v>0.97916594824900005</v>
      </c>
      <c r="O21" s="2">
        <v>5135.5598322799997</v>
      </c>
      <c r="P21" s="2">
        <v>187.531082768</v>
      </c>
      <c r="Q21" s="2">
        <v>191</v>
      </c>
      <c r="R21" s="1" t="s">
        <v>31</v>
      </c>
    </row>
    <row r="22" spans="1:18" x14ac:dyDescent="0.3">
      <c r="A22" s="1" t="s">
        <v>18</v>
      </c>
      <c r="B22" s="1" t="s">
        <v>19</v>
      </c>
      <c r="C22" s="1" t="s">
        <v>83</v>
      </c>
      <c r="D22" s="2">
        <v>92.480930515899999</v>
      </c>
      <c r="E22" s="2">
        <v>0</v>
      </c>
      <c r="F22" s="2">
        <v>0</v>
      </c>
      <c r="G22" s="2">
        <v>191.828597788</v>
      </c>
      <c r="H22" s="2">
        <v>13.151537271800001</v>
      </c>
      <c r="I22" s="2">
        <v>2.07425029915</v>
      </c>
      <c r="J22" s="2">
        <v>0.142208098453</v>
      </c>
      <c r="K22" s="2">
        <v>11</v>
      </c>
      <c r="L22" s="1" t="s">
        <v>32</v>
      </c>
      <c r="M22" s="2">
        <v>0.98369535903700001</v>
      </c>
      <c r="N22" s="2">
        <v>0.97916594824900005</v>
      </c>
      <c r="O22" s="2">
        <v>188.700901375</v>
      </c>
      <c r="P22" s="2">
        <v>12.8775374637</v>
      </c>
      <c r="Q22" s="2">
        <v>191</v>
      </c>
      <c r="R22" s="1" t="s">
        <v>33</v>
      </c>
    </row>
    <row r="23" spans="1:18" x14ac:dyDescent="0.3">
      <c r="A23" s="1" t="s">
        <v>18</v>
      </c>
      <c r="B23" s="1" t="s">
        <v>19</v>
      </c>
      <c r="C23" s="1" t="s">
        <v>91</v>
      </c>
      <c r="D23" s="2">
        <v>933.25536743199996</v>
      </c>
      <c r="E23" s="2">
        <v>0</v>
      </c>
      <c r="F23" s="2">
        <v>0</v>
      </c>
      <c r="G23" s="2">
        <v>7852.7182174400004</v>
      </c>
      <c r="H23" s="2">
        <v>309.39820425200003</v>
      </c>
      <c r="I23" s="2">
        <v>8.4143295516700007</v>
      </c>
      <c r="J23" s="2">
        <v>0.33152576995400002</v>
      </c>
      <c r="K23" s="2">
        <v>11</v>
      </c>
      <c r="L23" s="1" t="s">
        <v>26</v>
      </c>
      <c r="M23" s="2">
        <v>0.98701875373199999</v>
      </c>
      <c r="N23" s="2">
        <v>0.98389131357600002</v>
      </c>
      <c r="O23" s="2">
        <v>7750.7801483800004</v>
      </c>
      <c r="P23" s="2">
        <v>304.41420559900001</v>
      </c>
      <c r="Q23" s="2">
        <v>192</v>
      </c>
      <c r="R23" s="1" t="s">
        <v>27</v>
      </c>
    </row>
    <row r="24" spans="1:18" x14ac:dyDescent="0.3">
      <c r="A24" s="1" t="s">
        <v>18</v>
      </c>
      <c r="B24" s="1" t="s">
        <v>19</v>
      </c>
      <c r="C24" s="1" t="s">
        <v>92</v>
      </c>
      <c r="D24" s="2">
        <v>315.578814905</v>
      </c>
      <c r="E24" s="2">
        <v>0</v>
      </c>
      <c r="F24" s="2">
        <v>0</v>
      </c>
      <c r="G24" s="2">
        <v>4733.5951337899996</v>
      </c>
      <c r="H24" s="2">
        <v>341.20427713100003</v>
      </c>
      <c r="I24" s="2">
        <v>14.9997240316</v>
      </c>
      <c r="J24" s="2">
        <v>1.08120146542</v>
      </c>
      <c r="K24" s="2">
        <v>11</v>
      </c>
      <c r="L24" s="1" t="s">
        <v>48</v>
      </c>
      <c r="M24" s="2">
        <v>0.98701875373199999</v>
      </c>
      <c r="N24" s="2">
        <v>0.98389131357600002</v>
      </c>
      <c r="O24" s="2">
        <v>4672.1471696299996</v>
      </c>
      <c r="P24" s="2">
        <v>335.707924424</v>
      </c>
      <c r="Q24" s="2">
        <v>192</v>
      </c>
      <c r="R24" s="1" t="s">
        <v>49</v>
      </c>
    </row>
    <row r="25" spans="1:18" x14ac:dyDescent="0.3">
      <c r="A25" s="1" t="s">
        <v>18</v>
      </c>
      <c r="B25" s="1" t="s">
        <v>19</v>
      </c>
      <c r="C25" s="1" t="s">
        <v>93</v>
      </c>
      <c r="D25" s="2">
        <v>8.2830249782699994</v>
      </c>
      <c r="E25" s="2">
        <v>0</v>
      </c>
      <c r="F25" s="2">
        <v>0</v>
      </c>
      <c r="G25" s="2">
        <v>58.759078783299998</v>
      </c>
      <c r="H25" s="2">
        <v>8.0095075659300008</v>
      </c>
      <c r="I25" s="2">
        <v>7.09391544</v>
      </c>
      <c r="J25" s="2">
        <v>0.96697856000000004</v>
      </c>
      <c r="K25" s="2">
        <v>11</v>
      </c>
      <c r="L25" s="1" t="s">
        <v>51</v>
      </c>
      <c r="M25" s="2">
        <v>0.98701875373199999</v>
      </c>
      <c r="N25" s="2">
        <v>0.98389131357600002</v>
      </c>
      <c r="O25" s="2">
        <v>57.996312711100003</v>
      </c>
      <c r="P25" s="2">
        <v>7.8804849201399998</v>
      </c>
      <c r="Q25" s="2">
        <v>192</v>
      </c>
      <c r="R25" s="1" t="s">
        <v>52</v>
      </c>
    </row>
    <row r="26" spans="1:18" x14ac:dyDescent="0.3">
      <c r="A26" s="1" t="s">
        <v>18</v>
      </c>
      <c r="B26" s="1" t="s">
        <v>19</v>
      </c>
      <c r="C26" s="1" t="s">
        <v>94</v>
      </c>
      <c r="D26" s="2">
        <v>486.373271031</v>
      </c>
      <c r="E26" s="2">
        <v>0</v>
      </c>
      <c r="F26" s="2">
        <v>0</v>
      </c>
      <c r="G26" s="2">
        <v>3237.8455918200002</v>
      </c>
      <c r="H26" s="2">
        <v>134.997004691</v>
      </c>
      <c r="I26" s="2">
        <v>6.6571207438300002</v>
      </c>
      <c r="J26" s="2">
        <v>0.27755843655899998</v>
      </c>
      <c r="K26" s="2">
        <v>11</v>
      </c>
      <c r="L26" s="1" t="s">
        <v>28</v>
      </c>
      <c r="M26" s="2">
        <v>0.98701875373199999</v>
      </c>
      <c r="N26" s="2">
        <v>0.98389131357600002</v>
      </c>
      <c r="O26" s="2">
        <v>3195.8143208199999</v>
      </c>
      <c r="P26" s="2">
        <v>132.822380275</v>
      </c>
      <c r="Q26" s="2">
        <v>192</v>
      </c>
      <c r="R26" s="1" t="s">
        <v>29</v>
      </c>
    </row>
    <row r="27" spans="1:18" x14ac:dyDescent="0.3">
      <c r="A27" s="1" t="s">
        <v>18</v>
      </c>
      <c r="B27" s="1" t="s">
        <v>19</v>
      </c>
      <c r="C27" s="1" t="s">
        <v>95</v>
      </c>
      <c r="D27" s="2">
        <v>637.00134233400001</v>
      </c>
      <c r="E27" s="2">
        <v>0</v>
      </c>
      <c r="F27" s="2">
        <v>0</v>
      </c>
      <c r="G27" s="2">
        <v>1322.92862257</v>
      </c>
      <c r="H27" s="2">
        <v>90.771463908399994</v>
      </c>
      <c r="I27" s="2">
        <v>2.0768066480399998</v>
      </c>
      <c r="J27" s="2">
        <v>0.14249807319999999</v>
      </c>
      <c r="K27" s="2">
        <v>11</v>
      </c>
      <c r="L27" s="1" t="s">
        <v>32</v>
      </c>
      <c r="M27" s="2">
        <v>0.98701875373199999</v>
      </c>
      <c r="N27" s="2">
        <v>0.98389131357600002</v>
      </c>
      <c r="O27" s="2">
        <v>1305.75536033</v>
      </c>
      <c r="P27" s="2">
        <v>89.309254860099998</v>
      </c>
      <c r="Q27" s="2">
        <v>192</v>
      </c>
      <c r="R27" s="1" t="s">
        <v>33</v>
      </c>
    </row>
    <row r="28" spans="1:18" x14ac:dyDescent="0.3">
      <c r="A28" s="1" t="s">
        <v>18</v>
      </c>
      <c r="B28" s="1" t="s">
        <v>19</v>
      </c>
      <c r="C28" s="1" t="s">
        <v>102</v>
      </c>
      <c r="D28" s="2">
        <v>1894.0928653399999</v>
      </c>
      <c r="E28" s="2">
        <v>0</v>
      </c>
      <c r="F28" s="2">
        <v>0</v>
      </c>
      <c r="G28" s="2">
        <v>15917.1917104</v>
      </c>
      <c r="H28" s="2">
        <v>629.82483884800001</v>
      </c>
      <c r="I28" s="2">
        <v>8.4035962553000001</v>
      </c>
      <c r="J28" s="2">
        <v>0.33252056980599998</v>
      </c>
      <c r="K28" s="2">
        <v>11</v>
      </c>
      <c r="L28" s="1" t="s">
        <v>26</v>
      </c>
      <c r="M28" s="2">
        <v>0.98453536846699996</v>
      </c>
      <c r="N28" s="2">
        <v>0.98030235728000004</v>
      </c>
      <c r="O28" s="2">
        <v>15671.038205499999</v>
      </c>
      <c r="P28" s="2">
        <v>617.41877419699995</v>
      </c>
      <c r="Q28" s="2">
        <v>193</v>
      </c>
      <c r="R28" s="1" t="s">
        <v>27</v>
      </c>
    </row>
    <row r="29" spans="1:18" x14ac:dyDescent="0.3">
      <c r="A29" s="1" t="s">
        <v>18</v>
      </c>
      <c r="B29" s="1" t="s">
        <v>19</v>
      </c>
      <c r="C29" s="1" t="s">
        <v>103</v>
      </c>
      <c r="D29" s="2">
        <v>562.99191972699998</v>
      </c>
      <c r="E29" s="2">
        <v>0</v>
      </c>
      <c r="F29" s="2">
        <v>0</v>
      </c>
      <c r="G29" s="2">
        <v>8450.8287321000007</v>
      </c>
      <c r="H29" s="2">
        <v>609.048703886</v>
      </c>
      <c r="I29" s="2">
        <v>15.010568422</v>
      </c>
      <c r="J29" s="2">
        <v>1.08180718505</v>
      </c>
      <c r="K29" s="2">
        <v>11</v>
      </c>
      <c r="L29" s="1" t="s">
        <v>48</v>
      </c>
      <c r="M29" s="2">
        <v>0.98453536846699996</v>
      </c>
      <c r="N29" s="2">
        <v>0.98030235728000004</v>
      </c>
      <c r="O29" s="2">
        <v>8320.1397796000001</v>
      </c>
      <c r="P29" s="2">
        <v>597.05188011799999</v>
      </c>
      <c r="Q29" s="2">
        <v>193</v>
      </c>
      <c r="R29" s="1" t="s">
        <v>49</v>
      </c>
    </row>
    <row r="30" spans="1:18" x14ac:dyDescent="0.3">
      <c r="A30" s="1" t="s">
        <v>18</v>
      </c>
      <c r="B30" s="1" t="s">
        <v>19</v>
      </c>
      <c r="C30" s="1" t="s">
        <v>104</v>
      </c>
      <c r="D30" s="2">
        <v>22.735494659899999</v>
      </c>
      <c r="E30" s="2">
        <v>0</v>
      </c>
      <c r="F30" s="2">
        <v>0</v>
      </c>
      <c r="G30" s="2">
        <v>298.96207263999997</v>
      </c>
      <c r="H30" s="2">
        <v>10.883023400800001</v>
      </c>
      <c r="I30" s="2">
        <v>13.14957414</v>
      </c>
      <c r="J30" s="2">
        <v>0.47867986000000001</v>
      </c>
      <c r="K30" s="2">
        <v>11</v>
      </c>
      <c r="L30" s="1" t="s">
        <v>30</v>
      </c>
      <c r="M30" s="2">
        <v>0.98453536846699996</v>
      </c>
      <c r="N30" s="2">
        <v>0.98030235728000004</v>
      </c>
      <c r="O30" s="2">
        <v>294.33873434399999</v>
      </c>
      <c r="P30" s="2">
        <v>10.668653494200001</v>
      </c>
      <c r="Q30" s="2">
        <v>193</v>
      </c>
      <c r="R30" s="1" t="s">
        <v>31</v>
      </c>
    </row>
    <row r="31" spans="1:18" x14ac:dyDescent="0.3">
      <c r="A31" s="1" t="s">
        <v>18</v>
      </c>
      <c r="B31" s="1" t="s">
        <v>19</v>
      </c>
      <c r="C31" s="1" t="s">
        <v>105</v>
      </c>
      <c r="D31" s="2">
        <v>358.05319767399999</v>
      </c>
      <c r="E31" s="2">
        <v>0</v>
      </c>
      <c r="F31" s="2">
        <v>0</v>
      </c>
      <c r="G31" s="2">
        <v>742.12630090799996</v>
      </c>
      <c r="H31" s="2">
        <v>50.853900748400001</v>
      </c>
      <c r="I31" s="2">
        <v>2.0726705018399998</v>
      </c>
      <c r="J31" s="2">
        <v>0.14202889704300001</v>
      </c>
      <c r="K31" s="2">
        <v>11</v>
      </c>
      <c r="L31" s="1" t="s">
        <v>32</v>
      </c>
      <c r="M31" s="2">
        <v>0.98453536846699996</v>
      </c>
      <c r="N31" s="2">
        <v>0.98030235728000004</v>
      </c>
      <c r="O31" s="2">
        <v>730.64959111400003</v>
      </c>
      <c r="P31" s="2">
        <v>49.852198780499997</v>
      </c>
      <c r="Q31" s="2">
        <v>193</v>
      </c>
      <c r="R31" s="1" t="s">
        <v>33</v>
      </c>
    </row>
    <row r="32" spans="1:18" x14ac:dyDescent="0.3">
      <c r="A32" s="1" t="s">
        <v>18</v>
      </c>
      <c r="B32" s="1" t="s">
        <v>19</v>
      </c>
      <c r="C32" s="1" t="s">
        <v>117</v>
      </c>
      <c r="D32" s="2">
        <v>536.11072568500003</v>
      </c>
      <c r="E32" s="2">
        <v>0</v>
      </c>
      <c r="F32" s="2">
        <v>0</v>
      </c>
      <c r="G32" s="2">
        <v>3286.7574370000002</v>
      </c>
      <c r="H32" s="2">
        <v>176.306370904</v>
      </c>
      <c r="I32" s="2">
        <v>6.1307436682900001</v>
      </c>
      <c r="J32" s="2">
        <v>0.32886186091300001</v>
      </c>
      <c r="K32" s="2">
        <v>13</v>
      </c>
      <c r="L32" s="1" t="s">
        <v>26</v>
      </c>
      <c r="M32" s="2">
        <v>0.91791912169500001</v>
      </c>
      <c r="N32" s="2">
        <v>0.90246261237299996</v>
      </c>
      <c r="O32" s="2">
        <v>3016.9774997899999</v>
      </c>
      <c r="P32" s="2">
        <v>159.109908064</v>
      </c>
      <c r="Q32" s="2">
        <v>199</v>
      </c>
      <c r="R32" s="1" t="s">
        <v>27</v>
      </c>
    </row>
    <row r="33" spans="1:18" x14ac:dyDescent="0.3">
      <c r="A33" s="1" t="s">
        <v>18</v>
      </c>
      <c r="B33" s="1" t="s">
        <v>19</v>
      </c>
      <c r="C33" s="1" t="s">
        <v>118</v>
      </c>
      <c r="D33" s="2">
        <v>282.86024055799999</v>
      </c>
      <c r="E33" s="2">
        <v>0</v>
      </c>
      <c r="F33" s="2">
        <v>0</v>
      </c>
      <c r="G33" s="2">
        <v>3241.1226938099999</v>
      </c>
      <c r="H33" s="2">
        <v>482.20962498</v>
      </c>
      <c r="I33" s="2">
        <v>11.458389087900001</v>
      </c>
      <c r="J33" s="2">
        <v>1.7047628328</v>
      </c>
      <c r="K33" s="2">
        <v>13</v>
      </c>
      <c r="L33" s="1" t="s">
        <v>48</v>
      </c>
      <c r="M33" s="2">
        <v>0.91791912169500001</v>
      </c>
      <c r="N33" s="2">
        <v>0.90246261237299996</v>
      </c>
      <c r="O33" s="2">
        <v>2975.0884964100001</v>
      </c>
      <c r="P33" s="2">
        <v>435.17615787099999</v>
      </c>
      <c r="Q33" s="2">
        <v>199</v>
      </c>
      <c r="R33" s="1" t="s">
        <v>49</v>
      </c>
    </row>
    <row r="34" spans="1:18" x14ac:dyDescent="0.3">
      <c r="A34" s="1" t="s">
        <v>18</v>
      </c>
      <c r="B34" s="1" t="s">
        <v>19</v>
      </c>
      <c r="C34" s="1" t="s">
        <v>119</v>
      </c>
      <c r="D34" s="2">
        <v>84.878512271899993</v>
      </c>
      <c r="E34" s="2">
        <v>0</v>
      </c>
      <c r="F34" s="2">
        <v>0</v>
      </c>
      <c r="G34" s="2">
        <v>479.04975232999999</v>
      </c>
      <c r="H34" s="2">
        <v>115.40169321099999</v>
      </c>
      <c r="I34" s="2">
        <v>5.6439461473500003</v>
      </c>
      <c r="J34" s="2">
        <v>1.35961022551</v>
      </c>
      <c r="K34" s="2">
        <v>13</v>
      </c>
      <c r="L34" s="1" t="s">
        <v>51</v>
      </c>
      <c r="M34" s="2">
        <v>0.91791912169500001</v>
      </c>
      <c r="N34" s="2">
        <v>0.90246261237299996</v>
      </c>
      <c r="O34" s="2">
        <v>439.72892790700001</v>
      </c>
      <c r="P34" s="2">
        <v>104.145713527</v>
      </c>
      <c r="Q34" s="2">
        <v>199</v>
      </c>
      <c r="R34" s="1" t="s">
        <v>52</v>
      </c>
    </row>
    <row r="35" spans="1:18" x14ac:dyDescent="0.3">
      <c r="A35" s="1" t="s">
        <v>18</v>
      </c>
      <c r="B35" s="1" t="s">
        <v>19</v>
      </c>
      <c r="C35" s="1" t="s">
        <v>120</v>
      </c>
      <c r="D35" s="2">
        <v>568.03592310700003</v>
      </c>
      <c r="E35" s="2">
        <v>0</v>
      </c>
      <c r="F35" s="2">
        <v>0</v>
      </c>
      <c r="G35" s="2">
        <v>2699.8954967300001</v>
      </c>
      <c r="H35" s="2">
        <v>269.076313223</v>
      </c>
      <c r="I35" s="2">
        <v>4.7530365367699998</v>
      </c>
      <c r="J35" s="2">
        <v>0.47369594470600002</v>
      </c>
      <c r="K35" s="2">
        <v>13</v>
      </c>
      <c r="L35" s="1" t="s">
        <v>28</v>
      </c>
      <c r="M35" s="2">
        <v>0.91791912169500001</v>
      </c>
      <c r="N35" s="2">
        <v>0.90246261237299996</v>
      </c>
      <c r="O35" s="2">
        <v>2478.2857030199998</v>
      </c>
      <c r="P35" s="2">
        <v>242.831312559</v>
      </c>
      <c r="Q35" s="2">
        <v>199</v>
      </c>
      <c r="R35" s="1" t="s">
        <v>29</v>
      </c>
    </row>
    <row r="36" spans="1:18" x14ac:dyDescent="0.3">
      <c r="A36" s="1" t="s">
        <v>18</v>
      </c>
      <c r="B36" s="1" t="s">
        <v>19</v>
      </c>
      <c r="C36" s="1" t="s">
        <v>121</v>
      </c>
      <c r="D36" s="2">
        <v>1448.73642337</v>
      </c>
      <c r="E36" s="2">
        <v>0</v>
      </c>
      <c r="F36" s="2">
        <v>0</v>
      </c>
      <c r="G36" s="2">
        <v>14421.7138681</v>
      </c>
      <c r="H36" s="2">
        <v>1077.6912691</v>
      </c>
      <c r="I36" s="2">
        <v>9.9546843962900002</v>
      </c>
      <c r="J36" s="2">
        <v>0.74388360209600002</v>
      </c>
      <c r="K36" s="2">
        <v>13</v>
      </c>
      <c r="L36" s="1" t="s">
        <v>30</v>
      </c>
      <c r="M36" s="2">
        <v>0.91791912169500001</v>
      </c>
      <c r="N36" s="2">
        <v>0.90246261237299996</v>
      </c>
      <c r="O36" s="2">
        <v>13237.9669271</v>
      </c>
      <c r="P36" s="2">
        <v>972.57607804700001</v>
      </c>
      <c r="Q36" s="2">
        <v>199</v>
      </c>
      <c r="R36" s="1" t="s">
        <v>31</v>
      </c>
    </row>
    <row r="37" spans="1:18" x14ac:dyDescent="0.3">
      <c r="A37" s="1" t="s">
        <v>18</v>
      </c>
      <c r="B37" s="1" t="s">
        <v>19</v>
      </c>
      <c r="C37" s="1" t="s">
        <v>122</v>
      </c>
      <c r="D37" s="2">
        <v>1158.89748386</v>
      </c>
      <c r="E37" s="2">
        <v>0</v>
      </c>
      <c r="F37" s="2">
        <v>0</v>
      </c>
      <c r="G37" s="2">
        <v>2159.9669800000001</v>
      </c>
      <c r="H37" s="2">
        <v>385.832770272</v>
      </c>
      <c r="I37" s="2">
        <v>1.8638119506499999</v>
      </c>
      <c r="J37" s="2">
        <v>0.33293088961299999</v>
      </c>
      <c r="K37" s="2">
        <v>13</v>
      </c>
      <c r="L37" s="1" t="s">
        <v>32</v>
      </c>
      <c r="M37" s="2">
        <v>0.91791912169500001</v>
      </c>
      <c r="N37" s="2">
        <v>0.90246261237299996</v>
      </c>
      <c r="O37" s="2">
        <v>1982.6749931700001</v>
      </c>
      <c r="P37" s="2">
        <v>348.19964979899999</v>
      </c>
      <c r="Q37" s="2">
        <v>199</v>
      </c>
      <c r="R37" s="1" t="s">
        <v>33</v>
      </c>
    </row>
    <row r="38" spans="1:18" x14ac:dyDescent="0.3">
      <c r="A38" s="1" t="s">
        <v>18</v>
      </c>
      <c r="B38" s="1" t="s">
        <v>19</v>
      </c>
      <c r="C38" s="1" t="s">
        <v>127</v>
      </c>
      <c r="D38" s="2">
        <v>1602.2084196599999</v>
      </c>
      <c r="E38" s="2">
        <v>0</v>
      </c>
      <c r="F38" s="2">
        <v>0</v>
      </c>
      <c r="G38" s="2">
        <v>9822.7608462499993</v>
      </c>
      <c r="H38" s="2">
        <v>526.88323100499997</v>
      </c>
      <c r="I38" s="2">
        <v>6.1307634673000004</v>
      </c>
      <c r="J38" s="2">
        <v>0.328848122716</v>
      </c>
      <c r="K38" s="2">
        <v>13</v>
      </c>
      <c r="L38" s="1" t="s">
        <v>26</v>
      </c>
      <c r="M38" s="2">
        <v>0.83131487305499996</v>
      </c>
      <c r="N38" s="2">
        <v>0.78639299146700004</v>
      </c>
      <c r="O38" s="2">
        <v>8165.8071859499996</v>
      </c>
      <c r="P38" s="2">
        <v>414.33728018400001</v>
      </c>
      <c r="Q38" s="2">
        <v>204</v>
      </c>
      <c r="R38" s="1" t="s">
        <v>27</v>
      </c>
    </row>
    <row r="39" spans="1:18" x14ac:dyDescent="0.3">
      <c r="A39" s="1" t="s">
        <v>18</v>
      </c>
      <c r="B39" s="1" t="s">
        <v>19</v>
      </c>
      <c r="C39" s="1" t="s">
        <v>156</v>
      </c>
      <c r="D39" s="2">
        <v>0.44635683826599998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13</v>
      </c>
      <c r="L39" s="1" t="s">
        <v>51</v>
      </c>
      <c r="M39" s="2">
        <v>0.83131487305499996</v>
      </c>
      <c r="N39" s="2">
        <v>0.78639299146700004</v>
      </c>
      <c r="O39" s="2">
        <v>0</v>
      </c>
      <c r="P39" s="2">
        <v>0</v>
      </c>
      <c r="Q39" s="2">
        <v>204</v>
      </c>
      <c r="R39" s="1" t="s">
        <v>52</v>
      </c>
    </row>
    <row r="40" spans="1:18" x14ac:dyDescent="0.3">
      <c r="A40" s="1" t="s">
        <v>18</v>
      </c>
      <c r="B40" s="1" t="s">
        <v>19</v>
      </c>
      <c r="C40" s="1" t="s">
        <v>128</v>
      </c>
      <c r="D40" s="2">
        <v>297.98559620399999</v>
      </c>
      <c r="E40" s="2">
        <v>0</v>
      </c>
      <c r="F40" s="2">
        <v>0</v>
      </c>
      <c r="G40" s="2">
        <v>1416.14330924</v>
      </c>
      <c r="H40" s="2">
        <v>141.13692236700001</v>
      </c>
      <c r="I40" s="2">
        <v>4.7523884619899999</v>
      </c>
      <c r="J40" s="2">
        <v>0.47363672662299999</v>
      </c>
      <c r="K40" s="2">
        <v>13</v>
      </c>
      <c r="L40" s="1" t="s">
        <v>28</v>
      </c>
      <c r="M40" s="2">
        <v>0.83131487305499996</v>
      </c>
      <c r="N40" s="2">
        <v>0.78639299146700004</v>
      </c>
      <c r="O40" s="2">
        <v>1177.26099535</v>
      </c>
      <c r="P40" s="2">
        <v>110.989086587</v>
      </c>
      <c r="Q40" s="2">
        <v>204</v>
      </c>
      <c r="R40" s="1" t="s">
        <v>29</v>
      </c>
    </row>
    <row r="41" spans="1:18" x14ac:dyDescent="0.3">
      <c r="A41" s="1" t="s">
        <v>18</v>
      </c>
      <c r="B41" s="1" t="s">
        <v>19</v>
      </c>
      <c r="C41" s="1" t="s">
        <v>129</v>
      </c>
      <c r="D41" s="2">
        <v>2106.8439720199999</v>
      </c>
      <c r="E41" s="2">
        <v>0</v>
      </c>
      <c r="F41" s="2">
        <v>0</v>
      </c>
      <c r="G41" s="2">
        <v>20996.811435799998</v>
      </c>
      <c r="H41" s="2">
        <v>1568.25225303</v>
      </c>
      <c r="I41" s="2">
        <v>9.9660020934899993</v>
      </c>
      <c r="J41" s="2">
        <v>0.74436088948900003</v>
      </c>
      <c r="K41" s="2">
        <v>13</v>
      </c>
      <c r="L41" s="1" t="s">
        <v>30</v>
      </c>
      <c r="M41" s="2">
        <v>0.83131487305499996</v>
      </c>
      <c r="N41" s="2">
        <v>0.78639299146700004</v>
      </c>
      <c r="O41" s="2">
        <v>17454.961633300001</v>
      </c>
      <c r="P41" s="2">
        <v>1233.26258063</v>
      </c>
      <c r="Q41" s="2">
        <v>204</v>
      </c>
      <c r="R41" s="1" t="s">
        <v>31</v>
      </c>
    </row>
    <row r="42" spans="1:18" x14ac:dyDescent="0.3">
      <c r="A42" s="1" t="s">
        <v>18</v>
      </c>
      <c r="B42" s="1" t="s">
        <v>19</v>
      </c>
      <c r="C42" s="1" t="s">
        <v>130</v>
      </c>
      <c r="D42" s="2">
        <v>942.94462848199998</v>
      </c>
      <c r="E42" s="2">
        <v>0</v>
      </c>
      <c r="F42" s="2">
        <v>0</v>
      </c>
      <c r="G42" s="2">
        <v>1747.76736822</v>
      </c>
      <c r="H42" s="2">
        <v>313.35359138000001</v>
      </c>
      <c r="I42" s="2">
        <v>1.8535206791900001</v>
      </c>
      <c r="J42" s="2">
        <v>0.33231388346200003</v>
      </c>
      <c r="K42" s="2">
        <v>13</v>
      </c>
      <c r="L42" s="1" t="s">
        <v>32</v>
      </c>
      <c r="M42" s="2">
        <v>0.83131487305499996</v>
      </c>
      <c r="N42" s="2">
        <v>0.78639299146700004</v>
      </c>
      <c r="O42" s="2">
        <v>1452.94500784</v>
      </c>
      <c r="P42" s="2">
        <v>246.41906811300001</v>
      </c>
      <c r="Q42" s="2">
        <v>204</v>
      </c>
      <c r="R42" s="1" t="s">
        <v>33</v>
      </c>
    </row>
    <row r="43" spans="1:18" x14ac:dyDescent="0.3">
      <c r="A43" s="1" t="s">
        <v>18</v>
      </c>
      <c r="B43" s="1" t="s">
        <v>19</v>
      </c>
      <c r="C43" s="1" t="s">
        <v>87</v>
      </c>
      <c r="D43" s="2">
        <v>20.221174874500001</v>
      </c>
      <c r="E43" s="2">
        <v>0</v>
      </c>
      <c r="F43" s="2">
        <v>0</v>
      </c>
      <c r="G43" s="2">
        <v>103.730593791</v>
      </c>
      <c r="H43" s="2">
        <v>21.751138488399999</v>
      </c>
      <c r="I43" s="2">
        <v>5.1298005399999997</v>
      </c>
      <c r="J43" s="2">
        <v>1.0756614600000001</v>
      </c>
      <c r="K43" s="2">
        <v>11</v>
      </c>
      <c r="L43" s="1" t="s">
        <v>88</v>
      </c>
      <c r="M43" s="2">
        <v>0.98701875373199999</v>
      </c>
      <c r="N43" s="2">
        <v>0.98389131357600002</v>
      </c>
      <c r="O43" s="2">
        <v>102.384041407</v>
      </c>
      <c r="P43" s="2">
        <v>21.4007562191</v>
      </c>
      <c r="Q43" s="2">
        <v>192</v>
      </c>
      <c r="R43" s="1" t="s">
        <v>89</v>
      </c>
    </row>
    <row r="44" spans="1:18" x14ac:dyDescent="0.3">
      <c r="A44" s="1" t="s">
        <v>18</v>
      </c>
      <c r="B44" s="1" t="s">
        <v>19</v>
      </c>
      <c r="C44" s="1" t="s">
        <v>100</v>
      </c>
      <c r="D44" s="2">
        <v>42.878593067099999</v>
      </c>
      <c r="E44" s="2">
        <v>0</v>
      </c>
      <c r="F44" s="2">
        <v>0</v>
      </c>
      <c r="G44" s="2">
        <v>221.635900701</v>
      </c>
      <c r="H44" s="2">
        <v>45.964692330299997</v>
      </c>
      <c r="I44" s="2">
        <v>5.1689172812599997</v>
      </c>
      <c r="J44" s="2">
        <v>1.0719729599900001</v>
      </c>
      <c r="K44" s="2">
        <v>11</v>
      </c>
      <c r="L44" s="1" t="s">
        <v>88</v>
      </c>
      <c r="M44" s="2">
        <v>0.98453536846699996</v>
      </c>
      <c r="N44" s="2">
        <v>0.98030235728000004</v>
      </c>
      <c r="O44" s="2">
        <v>218.20838316199999</v>
      </c>
      <c r="P44" s="2">
        <v>45.0592962431</v>
      </c>
      <c r="Q44" s="2">
        <v>193</v>
      </c>
      <c r="R44" s="1" t="s">
        <v>89</v>
      </c>
    </row>
    <row r="45" spans="1:18" x14ac:dyDescent="0.3">
      <c r="A45" s="1" t="s">
        <v>18</v>
      </c>
      <c r="B45" s="1" t="s">
        <v>19</v>
      </c>
      <c r="C45" s="1" t="s">
        <v>90</v>
      </c>
      <c r="D45" s="2">
        <v>14.870584537799999</v>
      </c>
      <c r="E45" s="2">
        <v>0</v>
      </c>
      <c r="F45" s="2">
        <v>0</v>
      </c>
      <c r="G45" s="2">
        <v>72.233645906600003</v>
      </c>
      <c r="H45" s="2">
        <v>5.5108858121499997</v>
      </c>
      <c r="I45" s="2">
        <v>4.8574853075200002</v>
      </c>
      <c r="J45" s="2">
        <v>0.37058972350000002</v>
      </c>
      <c r="K45" s="2">
        <v>11</v>
      </c>
      <c r="L45" s="1" t="s">
        <v>24</v>
      </c>
      <c r="M45" s="2">
        <v>0.98701875373199999</v>
      </c>
      <c r="N45" s="2">
        <v>0.98389131357600002</v>
      </c>
      <c r="O45" s="2">
        <v>71.295963160200003</v>
      </c>
      <c r="P45" s="2">
        <v>5.4221126806799997</v>
      </c>
      <c r="Q45" s="2">
        <v>192</v>
      </c>
      <c r="R45" s="1" t="s">
        <v>25</v>
      </c>
    </row>
    <row r="46" spans="1:18" x14ac:dyDescent="0.3">
      <c r="A46" s="1" t="s">
        <v>18</v>
      </c>
      <c r="B46" s="1" t="s">
        <v>19</v>
      </c>
      <c r="C46" s="1" t="s">
        <v>90</v>
      </c>
      <c r="D46" s="2">
        <v>6.9544242297E-2</v>
      </c>
      <c r="E46" s="2">
        <v>0</v>
      </c>
      <c r="F46" s="2">
        <v>0</v>
      </c>
      <c r="G46" s="2">
        <v>0.33781013518000003</v>
      </c>
      <c r="H46" s="2">
        <v>2.57723815239E-2</v>
      </c>
      <c r="I46" s="2">
        <v>4.8574853075200002</v>
      </c>
      <c r="J46" s="2">
        <v>0.37058972350000002</v>
      </c>
      <c r="K46" s="2">
        <v>11</v>
      </c>
      <c r="L46" s="1" t="s">
        <v>24</v>
      </c>
      <c r="M46" s="2">
        <v>0.98701875373199999</v>
      </c>
      <c r="N46" s="2">
        <v>0.98389131357600002</v>
      </c>
      <c r="O46" s="2">
        <v>0.33342493862400002</v>
      </c>
      <c r="P46" s="2">
        <v>2.5357222311500002E-2</v>
      </c>
      <c r="Q46" s="2">
        <v>192</v>
      </c>
      <c r="R46" s="1" t="s">
        <v>25</v>
      </c>
    </row>
    <row r="47" spans="1:18" x14ac:dyDescent="0.3">
      <c r="A47" s="1" t="s">
        <v>18</v>
      </c>
      <c r="B47" s="1" t="s">
        <v>19</v>
      </c>
      <c r="C47" s="1" t="s">
        <v>90</v>
      </c>
      <c r="D47" s="2">
        <v>39.750341133100001</v>
      </c>
      <c r="E47" s="2">
        <v>0</v>
      </c>
      <c r="F47" s="2">
        <v>0</v>
      </c>
      <c r="G47" s="2">
        <v>193.086698023</v>
      </c>
      <c r="H47" s="2">
        <v>14.7310679295</v>
      </c>
      <c r="I47" s="2">
        <v>4.8574853075200002</v>
      </c>
      <c r="J47" s="2">
        <v>0.37058972350000002</v>
      </c>
      <c r="K47" s="2">
        <v>11</v>
      </c>
      <c r="L47" s="1" t="s">
        <v>24</v>
      </c>
      <c r="M47" s="2">
        <v>0.98701875373199999</v>
      </c>
      <c r="N47" s="2">
        <v>0.98389131357600002</v>
      </c>
      <c r="O47" s="2">
        <v>190.58019204499999</v>
      </c>
      <c r="P47" s="2">
        <v>14.493769775600001</v>
      </c>
      <c r="Q47" s="2">
        <v>192</v>
      </c>
      <c r="R47" s="1" t="s">
        <v>25</v>
      </c>
    </row>
    <row r="48" spans="1:18" x14ac:dyDescent="0.3">
      <c r="A48" s="1" t="s">
        <v>18</v>
      </c>
      <c r="B48" s="1" t="s">
        <v>19</v>
      </c>
      <c r="C48" s="1" t="s">
        <v>101</v>
      </c>
      <c r="D48" s="2">
        <v>3.2402768052599999E-2</v>
      </c>
      <c r="E48" s="2">
        <v>0</v>
      </c>
      <c r="F48" s="2">
        <v>0</v>
      </c>
      <c r="G48" s="2">
        <v>0.15701357835599999</v>
      </c>
      <c r="H48" s="2">
        <v>1.1968915730600001E-2</v>
      </c>
      <c r="I48" s="2">
        <v>4.8456841125899999</v>
      </c>
      <c r="J48" s="2">
        <v>0.36937942188</v>
      </c>
      <c r="K48" s="2">
        <v>11</v>
      </c>
      <c r="L48" s="1" t="s">
        <v>24</v>
      </c>
      <c r="M48" s="2">
        <v>0.98453536846699996</v>
      </c>
      <c r="N48" s="2">
        <v>0.98030235728000004</v>
      </c>
      <c r="O48" s="2">
        <v>0.154585421221</v>
      </c>
      <c r="P48" s="2">
        <v>1.1733156304799999E-2</v>
      </c>
      <c r="Q48" s="2">
        <v>193</v>
      </c>
      <c r="R48" s="1" t="s">
        <v>25</v>
      </c>
    </row>
    <row r="49" spans="1:18" x14ac:dyDescent="0.3">
      <c r="A49" s="1" t="s">
        <v>18</v>
      </c>
      <c r="B49" s="1" t="s">
        <v>19</v>
      </c>
      <c r="C49" s="1" t="s">
        <v>101</v>
      </c>
      <c r="D49" s="2">
        <v>0.42430488960000001</v>
      </c>
      <c r="E49" s="2">
        <v>0</v>
      </c>
      <c r="F49" s="2">
        <v>0</v>
      </c>
      <c r="G49" s="2">
        <v>2.05604746243</v>
      </c>
      <c r="H49" s="2">
        <v>0.15672949482099999</v>
      </c>
      <c r="I49" s="2">
        <v>4.8456841125899999</v>
      </c>
      <c r="J49" s="2">
        <v>0.36937942188</v>
      </c>
      <c r="K49" s="2">
        <v>11</v>
      </c>
      <c r="L49" s="1" t="s">
        <v>24</v>
      </c>
      <c r="M49" s="2">
        <v>0.98453536846699996</v>
      </c>
      <c r="N49" s="2">
        <v>0.98030235728000004</v>
      </c>
      <c r="O49" s="2">
        <v>2.0242514460100001</v>
      </c>
      <c r="P49" s="2">
        <v>0.153642293229</v>
      </c>
      <c r="Q49" s="2">
        <v>193</v>
      </c>
      <c r="R49" s="1" t="s">
        <v>25</v>
      </c>
    </row>
    <row r="50" spans="1:18" x14ac:dyDescent="0.3">
      <c r="A50" s="1" t="s">
        <v>18</v>
      </c>
      <c r="B50" s="1" t="s">
        <v>19</v>
      </c>
      <c r="C50" s="1" t="s">
        <v>101</v>
      </c>
      <c r="D50" s="2">
        <v>9.1888549525399998</v>
      </c>
      <c r="E50" s="2">
        <v>0</v>
      </c>
      <c r="F50" s="2">
        <v>0</v>
      </c>
      <c r="G50" s="2">
        <v>44.526288456400003</v>
      </c>
      <c r="H50" s="2">
        <v>3.39417393011</v>
      </c>
      <c r="I50" s="2">
        <v>4.8456841125899999</v>
      </c>
      <c r="J50" s="2">
        <v>0.36937942188</v>
      </c>
      <c r="K50" s="2">
        <v>11</v>
      </c>
      <c r="L50" s="1" t="s">
        <v>24</v>
      </c>
      <c r="M50" s="2">
        <v>0.98453536846699996</v>
      </c>
      <c r="N50" s="2">
        <v>0.98030235728000004</v>
      </c>
      <c r="O50" s="2">
        <v>43.837705811900001</v>
      </c>
      <c r="P50" s="2">
        <v>3.3273167046999998</v>
      </c>
      <c r="Q50" s="2">
        <v>193</v>
      </c>
      <c r="R50" s="1" t="s">
        <v>25</v>
      </c>
    </row>
    <row r="51" spans="1:18" x14ac:dyDescent="0.3">
      <c r="A51" s="1" t="s">
        <v>18</v>
      </c>
      <c r="B51" s="1" t="s">
        <v>19</v>
      </c>
      <c r="C51" s="1" t="s">
        <v>101</v>
      </c>
      <c r="D51" s="2">
        <v>24.190003637699999</v>
      </c>
      <c r="E51" s="2">
        <v>0</v>
      </c>
      <c r="F51" s="2">
        <v>0</v>
      </c>
      <c r="G51" s="2">
        <v>117.217116311</v>
      </c>
      <c r="H51" s="2">
        <v>8.9352895589700001</v>
      </c>
      <c r="I51" s="2">
        <v>4.8456841125899999</v>
      </c>
      <c r="J51" s="2">
        <v>0.36937942188</v>
      </c>
      <c r="K51" s="2">
        <v>11</v>
      </c>
      <c r="L51" s="1" t="s">
        <v>24</v>
      </c>
      <c r="M51" s="2">
        <v>0.98453536846699996</v>
      </c>
      <c r="N51" s="2">
        <v>0.98030235728000004</v>
      </c>
      <c r="O51" s="2">
        <v>115.40439679799999</v>
      </c>
      <c r="P51" s="2">
        <v>8.7592854176399992</v>
      </c>
      <c r="Q51" s="2">
        <v>193</v>
      </c>
      <c r="R51" s="1" t="s">
        <v>25</v>
      </c>
    </row>
    <row r="52" spans="1:18" x14ac:dyDescent="0.3">
      <c r="A52" s="1" t="s">
        <v>18</v>
      </c>
      <c r="B52" s="1" t="s">
        <v>19</v>
      </c>
      <c r="C52" s="1" t="s">
        <v>101</v>
      </c>
      <c r="D52" s="2">
        <v>7.8871702846999998</v>
      </c>
      <c r="E52" s="2">
        <v>0</v>
      </c>
      <c r="F52" s="2">
        <v>0</v>
      </c>
      <c r="G52" s="2">
        <v>38.218735741899998</v>
      </c>
      <c r="H52" s="2">
        <v>2.9133584000299999</v>
      </c>
      <c r="I52" s="2">
        <v>4.8456841125899999</v>
      </c>
      <c r="J52" s="2">
        <v>0.36937942188</v>
      </c>
      <c r="K52" s="2">
        <v>11</v>
      </c>
      <c r="L52" s="1" t="s">
        <v>24</v>
      </c>
      <c r="M52" s="2">
        <v>0.98453536846699996</v>
      </c>
      <c r="N52" s="2">
        <v>0.98030235728000004</v>
      </c>
      <c r="O52" s="2">
        <v>37.627697075999997</v>
      </c>
      <c r="P52" s="2">
        <v>2.8559721071499999</v>
      </c>
      <c r="Q52" s="2">
        <v>193</v>
      </c>
      <c r="R52" s="1" t="s">
        <v>25</v>
      </c>
    </row>
    <row r="53" spans="1:18" x14ac:dyDescent="0.3">
      <c r="A53" s="1" t="s">
        <v>18</v>
      </c>
      <c r="B53" s="1" t="s">
        <v>19</v>
      </c>
      <c r="C53" s="1" t="s">
        <v>101</v>
      </c>
      <c r="D53" s="2">
        <v>43.839865130500002</v>
      </c>
      <c r="E53" s="2">
        <v>0</v>
      </c>
      <c r="F53" s="2">
        <v>0</v>
      </c>
      <c r="G53" s="2">
        <v>212.434137961</v>
      </c>
      <c r="H53" s="2">
        <v>16.193544037199999</v>
      </c>
      <c r="I53" s="2">
        <v>4.8456841125899999</v>
      </c>
      <c r="J53" s="2">
        <v>0.36937942188</v>
      </c>
      <c r="K53" s="2">
        <v>11</v>
      </c>
      <c r="L53" s="1" t="s">
        <v>24</v>
      </c>
      <c r="M53" s="2">
        <v>0.98453536846699996</v>
      </c>
      <c r="N53" s="2">
        <v>0.98030235728000004</v>
      </c>
      <c r="O53" s="2">
        <v>209.14892229200001</v>
      </c>
      <c r="P53" s="2">
        <v>15.8745693924</v>
      </c>
      <c r="Q53" s="2">
        <v>193</v>
      </c>
      <c r="R53" s="1" t="s">
        <v>25</v>
      </c>
    </row>
    <row r="54" spans="1:18" x14ac:dyDescent="0.3">
      <c r="A54" s="1" t="s">
        <v>18</v>
      </c>
      <c r="B54" s="1" t="s">
        <v>19</v>
      </c>
      <c r="C54" s="1" t="s">
        <v>101</v>
      </c>
      <c r="D54" s="2">
        <v>4.6110609023500002</v>
      </c>
      <c r="E54" s="2">
        <v>0</v>
      </c>
      <c r="F54" s="2">
        <v>0</v>
      </c>
      <c r="G54" s="2">
        <v>22.343744556699999</v>
      </c>
      <c r="H54" s="2">
        <v>1.7032310103599999</v>
      </c>
      <c r="I54" s="2">
        <v>4.8456841125899999</v>
      </c>
      <c r="J54" s="2">
        <v>0.36937942188</v>
      </c>
      <c r="K54" s="2">
        <v>11</v>
      </c>
      <c r="L54" s="1" t="s">
        <v>24</v>
      </c>
      <c r="M54" s="2">
        <v>0.98453536846699996</v>
      </c>
      <c r="N54" s="2">
        <v>0.98030235728000004</v>
      </c>
      <c r="O54" s="2">
        <v>21.998206780099999</v>
      </c>
      <c r="P54" s="2">
        <v>1.6696813744500001</v>
      </c>
      <c r="Q54" s="2">
        <v>193</v>
      </c>
      <c r="R54" s="1" t="s">
        <v>25</v>
      </c>
    </row>
    <row r="55" spans="1:18" x14ac:dyDescent="0.3">
      <c r="A55" s="1" t="s">
        <v>18</v>
      </c>
      <c r="B55" s="1" t="s">
        <v>19</v>
      </c>
      <c r="C55" s="1" t="s">
        <v>101</v>
      </c>
      <c r="D55" s="2">
        <v>60.646521997599997</v>
      </c>
      <c r="E55" s="2">
        <v>0</v>
      </c>
      <c r="F55" s="2">
        <v>0</v>
      </c>
      <c r="G55" s="2">
        <v>293.87388812799998</v>
      </c>
      <c r="H55" s="2">
        <v>22.401577234499999</v>
      </c>
      <c r="I55" s="2">
        <v>4.8456841125899999</v>
      </c>
      <c r="J55" s="2">
        <v>0.36937942188</v>
      </c>
      <c r="K55" s="2">
        <v>11</v>
      </c>
      <c r="L55" s="1" t="s">
        <v>24</v>
      </c>
      <c r="M55" s="2">
        <v>0.98453536846699996</v>
      </c>
      <c r="N55" s="2">
        <v>0.98030235728000004</v>
      </c>
      <c r="O55" s="2">
        <v>289.32923673099998</v>
      </c>
      <c r="P55" s="2">
        <v>21.960318969799999</v>
      </c>
      <c r="Q55" s="2">
        <v>193</v>
      </c>
      <c r="R55" s="1" t="s">
        <v>25</v>
      </c>
    </row>
    <row r="56" spans="1:18" x14ac:dyDescent="0.3">
      <c r="A56" s="1" t="s">
        <v>18</v>
      </c>
      <c r="B56" s="1" t="s">
        <v>19</v>
      </c>
      <c r="C56" s="1" t="s">
        <v>45</v>
      </c>
      <c r="D56" s="2">
        <v>15.712973167299999</v>
      </c>
      <c r="E56" s="2">
        <v>0</v>
      </c>
      <c r="F56" s="2">
        <v>0</v>
      </c>
      <c r="G56" s="2">
        <v>57.458347746599998</v>
      </c>
      <c r="H56" s="2">
        <v>4.5039188435900002</v>
      </c>
      <c r="I56" s="2">
        <v>3.6567457434600001</v>
      </c>
      <c r="J56" s="2">
        <v>0.28663695887700003</v>
      </c>
      <c r="K56" s="2">
        <v>13</v>
      </c>
      <c r="L56" s="1" t="s">
        <v>24</v>
      </c>
      <c r="M56" s="2">
        <v>0.95495476263300005</v>
      </c>
      <c r="N56" s="2">
        <v>0.93784760384599997</v>
      </c>
      <c r="O56" s="2">
        <v>54.870122833700002</v>
      </c>
      <c r="P56" s="2">
        <v>4.2239894953799997</v>
      </c>
      <c r="Q56" s="2">
        <v>203</v>
      </c>
      <c r="R56" s="1" t="s">
        <v>25</v>
      </c>
    </row>
    <row r="57" spans="1:18" x14ac:dyDescent="0.3">
      <c r="A57" s="1" t="s">
        <v>18</v>
      </c>
      <c r="B57" s="1" t="s">
        <v>19</v>
      </c>
      <c r="C57" s="1" t="s">
        <v>68</v>
      </c>
      <c r="D57" s="2">
        <v>27.8741595065</v>
      </c>
      <c r="E57" s="2">
        <v>0</v>
      </c>
      <c r="F57" s="2">
        <v>0</v>
      </c>
      <c r="G57" s="2">
        <v>135.94333701599999</v>
      </c>
      <c r="H57" s="2">
        <v>10.3857726464</v>
      </c>
      <c r="I57" s="2">
        <v>4.8770380676</v>
      </c>
      <c r="J57" s="2">
        <v>0.37259500663799999</v>
      </c>
      <c r="K57" s="2">
        <v>11</v>
      </c>
      <c r="L57" s="1" t="s">
        <v>24</v>
      </c>
      <c r="M57" s="2">
        <v>0.92434468638</v>
      </c>
      <c r="N57" s="2">
        <v>0.90108181407700005</v>
      </c>
      <c r="O57" s="2">
        <v>125.658501219</v>
      </c>
      <c r="P57" s="2">
        <v>9.3584308567699992</v>
      </c>
      <c r="Q57" s="2">
        <v>194</v>
      </c>
      <c r="R57" s="1" t="s">
        <v>25</v>
      </c>
    </row>
    <row r="58" spans="1:18" x14ac:dyDescent="0.3">
      <c r="A58" s="1" t="s">
        <v>18</v>
      </c>
      <c r="B58" s="1" t="s">
        <v>19</v>
      </c>
      <c r="C58" s="1" t="s">
        <v>68</v>
      </c>
      <c r="D58" s="2">
        <v>7.6225612847399997</v>
      </c>
      <c r="E58" s="2">
        <v>0</v>
      </c>
      <c r="F58" s="2">
        <v>0</v>
      </c>
      <c r="G58" s="2">
        <v>37.175521558299998</v>
      </c>
      <c r="H58" s="2">
        <v>2.8401282724899999</v>
      </c>
      <c r="I58" s="2">
        <v>4.8770380676</v>
      </c>
      <c r="J58" s="2">
        <v>0.37259500663799999</v>
      </c>
      <c r="K58" s="2">
        <v>11</v>
      </c>
      <c r="L58" s="1" t="s">
        <v>24</v>
      </c>
      <c r="M58" s="2">
        <v>0.92434468638</v>
      </c>
      <c r="N58" s="2">
        <v>0.90108181407700005</v>
      </c>
      <c r="O58" s="2">
        <v>34.362995815799998</v>
      </c>
      <c r="P58" s="2">
        <v>2.5591879359799998</v>
      </c>
      <c r="Q58" s="2">
        <v>194</v>
      </c>
      <c r="R58" s="1" t="s">
        <v>25</v>
      </c>
    </row>
    <row r="59" spans="1:18" x14ac:dyDescent="0.3">
      <c r="A59" s="1" t="s">
        <v>18</v>
      </c>
      <c r="B59" s="1" t="s">
        <v>19</v>
      </c>
      <c r="C59" s="1" t="s">
        <v>68</v>
      </c>
      <c r="D59" s="2">
        <v>9.00628137056</v>
      </c>
      <c r="E59" s="2">
        <v>0</v>
      </c>
      <c r="F59" s="2">
        <v>0</v>
      </c>
      <c r="G59" s="2">
        <v>43.923977091700003</v>
      </c>
      <c r="H59" s="2">
        <v>3.3556954670499999</v>
      </c>
      <c r="I59" s="2">
        <v>4.8770380676</v>
      </c>
      <c r="J59" s="2">
        <v>0.37259500663799999</v>
      </c>
      <c r="K59" s="2">
        <v>11</v>
      </c>
      <c r="L59" s="1" t="s">
        <v>24</v>
      </c>
      <c r="M59" s="2">
        <v>0.92434468638</v>
      </c>
      <c r="N59" s="2">
        <v>0.90108181407700005</v>
      </c>
      <c r="O59" s="2">
        <v>40.600894829399998</v>
      </c>
      <c r="P59" s="2">
        <v>3.0237561589399999</v>
      </c>
      <c r="Q59" s="2">
        <v>194</v>
      </c>
      <c r="R59" s="1" t="s">
        <v>25</v>
      </c>
    </row>
    <row r="60" spans="1:18" x14ac:dyDescent="0.3">
      <c r="A60" s="1" t="s">
        <v>18</v>
      </c>
      <c r="B60" s="1" t="s">
        <v>19</v>
      </c>
      <c r="C60" s="1" t="s">
        <v>68</v>
      </c>
      <c r="D60" s="2">
        <v>7.8454698549800002</v>
      </c>
      <c r="E60" s="2">
        <v>0</v>
      </c>
      <c r="F60" s="2">
        <v>0</v>
      </c>
      <c r="G60" s="2">
        <v>38.262655140900002</v>
      </c>
      <c r="H60" s="2">
        <v>2.9231828926899999</v>
      </c>
      <c r="I60" s="2">
        <v>4.8770380676</v>
      </c>
      <c r="J60" s="2">
        <v>0.37259500663799999</v>
      </c>
      <c r="K60" s="2">
        <v>11</v>
      </c>
      <c r="L60" s="1" t="s">
        <v>24</v>
      </c>
      <c r="M60" s="2">
        <v>0.92434468638</v>
      </c>
      <c r="N60" s="2">
        <v>0.90108181407700005</v>
      </c>
      <c r="O60" s="2">
        <v>35.367881966299997</v>
      </c>
      <c r="P60" s="2">
        <v>2.6340269438299999</v>
      </c>
      <c r="Q60" s="2">
        <v>194</v>
      </c>
      <c r="R60" s="1" t="s">
        <v>25</v>
      </c>
    </row>
    <row r="61" spans="1:18" x14ac:dyDescent="0.3">
      <c r="A61" s="1" t="s">
        <v>18</v>
      </c>
      <c r="B61" s="1" t="s">
        <v>19</v>
      </c>
      <c r="C61" s="1" t="s">
        <v>68</v>
      </c>
      <c r="D61" s="2">
        <v>12.486559638299999</v>
      </c>
      <c r="E61" s="2">
        <v>0</v>
      </c>
      <c r="F61" s="2">
        <v>0</v>
      </c>
      <c r="G61" s="2">
        <v>60.897426689299998</v>
      </c>
      <c r="H61" s="2">
        <v>4.6524297713199996</v>
      </c>
      <c r="I61" s="2">
        <v>4.8770380676</v>
      </c>
      <c r="J61" s="2">
        <v>0.37259500663799999</v>
      </c>
      <c r="K61" s="2">
        <v>11</v>
      </c>
      <c r="L61" s="1" t="s">
        <v>24</v>
      </c>
      <c r="M61" s="2">
        <v>0.92434468638</v>
      </c>
      <c r="N61" s="2">
        <v>0.90108181407700005</v>
      </c>
      <c r="O61" s="2">
        <v>56.290212774499999</v>
      </c>
      <c r="P61" s="2">
        <v>4.1922198582099997</v>
      </c>
      <c r="Q61" s="2">
        <v>194</v>
      </c>
      <c r="R61" s="1" t="s">
        <v>25</v>
      </c>
    </row>
    <row r="62" spans="1:18" x14ac:dyDescent="0.3">
      <c r="A62" s="1" t="s">
        <v>18</v>
      </c>
      <c r="B62" s="1" t="s">
        <v>19</v>
      </c>
      <c r="C62" s="1" t="s">
        <v>68</v>
      </c>
      <c r="D62" s="2">
        <v>15.1655364587</v>
      </c>
      <c r="E62" s="2">
        <v>0</v>
      </c>
      <c r="F62" s="2">
        <v>0</v>
      </c>
      <c r="G62" s="2">
        <v>73.962898624700003</v>
      </c>
      <c r="H62" s="2">
        <v>5.6506031575</v>
      </c>
      <c r="I62" s="2">
        <v>4.8770380676</v>
      </c>
      <c r="J62" s="2">
        <v>0.37259500663799999</v>
      </c>
      <c r="K62" s="2">
        <v>11</v>
      </c>
      <c r="L62" s="1" t="s">
        <v>24</v>
      </c>
      <c r="M62" s="2">
        <v>0.92434468638</v>
      </c>
      <c r="N62" s="2">
        <v>0.90108181407700005</v>
      </c>
      <c r="O62" s="2">
        <v>68.367212332999998</v>
      </c>
      <c r="P62" s="2">
        <v>5.0916557437899996</v>
      </c>
      <c r="Q62" s="2">
        <v>194</v>
      </c>
      <c r="R62" s="1" t="s">
        <v>25</v>
      </c>
    </row>
    <row r="63" spans="1:18" x14ac:dyDescent="0.3">
      <c r="A63" s="1" t="s">
        <v>18</v>
      </c>
      <c r="B63" s="1" t="s">
        <v>19</v>
      </c>
      <c r="C63" s="1" t="s">
        <v>68</v>
      </c>
      <c r="D63" s="2">
        <v>25.990738531800002</v>
      </c>
      <c r="E63" s="2">
        <v>0</v>
      </c>
      <c r="F63" s="2">
        <v>0</v>
      </c>
      <c r="G63" s="2">
        <v>126.757821225</v>
      </c>
      <c r="H63" s="2">
        <v>9.68401939578</v>
      </c>
      <c r="I63" s="2">
        <v>4.8770380676</v>
      </c>
      <c r="J63" s="2">
        <v>0.37259500663799999</v>
      </c>
      <c r="K63" s="2">
        <v>11</v>
      </c>
      <c r="L63" s="1" t="s">
        <v>24</v>
      </c>
      <c r="M63" s="2">
        <v>0.92434468638</v>
      </c>
      <c r="N63" s="2">
        <v>0.90108181407700005</v>
      </c>
      <c r="O63" s="2">
        <v>117.16791850600001</v>
      </c>
      <c r="P63" s="2">
        <v>8.7260937647100008</v>
      </c>
      <c r="Q63" s="2">
        <v>194</v>
      </c>
      <c r="R63" s="1" t="s">
        <v>25</v>
      </c>
    </row>
    <row r="64" spans="1:18" x14ac:dyDescent="0.3">
      <c r="A64" s="1" t="s">
        <v>18</v>
      </c>
      <c r="B64" s="1" t="s">
        <v>19</v>
      </c>
      <c r="C64" s="1" t="s">
        <v>68</v>
      </c>
      <c r="D64" s="2">
        <v>65.231409099999993</v>
      </c>
      <c r="E64" s="2">
        <v>0</v>
      </c>
      <c r="F64" s="2">
        <v>0</v>
      </c>
      <c r="G64" s="2">
        <v>318.13606538400001</v>
      </c>
      <c r="H64" s="2">
        <v>24.304897306600001</v>
      </c>
      <c r="I64" s="2">
        <v>4.8770380676</v>
      </c>
      <c r="J64" s="2">
        <v>0.37259500663799999</v>
      </c>
      <c r="K64" s="2">
        <v>11</v>
      </c>
      <c r="L64" s="1" t="s">
        <v>24</v>
      </c>
      <c r="M64" s="2">
        <v>0.92434468638</v>
      </c>
      <c r="N64" s="2">
        <v>0.90108181407700005</v>
      </c>
      <c r="O64" s="2">
        <v>294.06738158299999</v>
      </c>
      <c r="P64" s="2">
        <v>21.900700956000001</v>
      </c>
      <c r="Q64" s="2">
        <v>194</v>
      </c>
      <c r="R64" s="1" t="s">
        <v>25</v>
      </c>
    </row>
    <row r="65" spans="1:18" x14ac:dyDescent="0.3">
      <c r="A65" s="1" t="s">
        <v>18</v>
      </c>
      <c r="B65" s="1" t="s">
        <v>19</v>
      </c>
      <c r="C65" s="1" t="s">
        <v>68</v>
      </c>
      <c r="D65" s="2">
        <v>142.86433456699999</v>
      </c>
      <c r="E65" s="2">
        <v>0</v>
      </c>
      <c r="F65" s="2">
        <v>0</v>
      </c>
      <c r="G65" s="2">
        <v>696.75479818600002</v>
      </c>
      <c r="H65" s="2">
        <v>53.230537686300003</v>
      </c>
      <c r="I65" s="2">
        <v>4.8770380676</v>
      </c>
      <c r="J65" s="2">
        <v>0.37259500663799999</v>
      </c>
      <c r="K65" s="2">
        <v>11</v>
      </c>
      <c r="L65" s="1" t="s">
        <v>24</v>
      </c>
      <c r="M65" s="2">
        <v>0.92434468638</v>
      </c>
      <c r="N65" s="2">
        <v>0.90108181407700005</v>
      </c>
      <c r="O65" s="2">
        <v>644.04159541299998</v>
      </c>
      <c r="P65" s="2">
        <v>47.965069462700001</v>
      </c>
      <c r="Q65" s="2">
        <v>194</v>
      </c>
      <c r="R65" s="1" t="s">
        <v>25</v>
      </c>
    </row>
    <row r="66" spans="1:18" x14ac:dyDescent="0.3">
      <c r="A66" s="1" t="s">
        <v>18</v>
      </c>
      <c r="B66" s="1" t="s">
        <v>19</v>
      </c>
      <c r="C66" s="1" t="s">
        <v>68</v>
      </c>
      <c r="D66" s="2">
        <v>79.468485024299994</v>
      </c>
      <c r="E66" s="2">
        <v>0</v>
      </c>
      <c r="F66" s="2">
        <v>0</v>
      </c>
      <c r="G66" s="2">
        <v>387.57082663800003</v>
      </c>
      <c r="H66" s="2">
        <v>29.609560705100002</v>
      </c>
      <c r="I66" s="2">
        <v>4.8770380676</v>
      </c>
      <c r="J66" s="2">
        <v>0.37259500663799999</v>
      </c>
      <c r="K66" s="2">
        <v>11</v>
      </c>
      <c r="L66" s="1" t="s">
        <v>24</v>
      </c>
      <c r="M66" s="2">
        <v>0.92434468638</v>
      </c>
      <c r="N66" s="2">
        <v>0.90108181407700005</v>
      </c>
      <c r="O66" s="2">
        <v>358.24903419899999</v>
      </c>
      <c r="P66" s="2">
        <v>26.680636674199999</v>
      </c>
      <c r="Q66" s="2">
        <v>194</v>
      </c>
      <c r="R66" s="1" t="s">
        <v>25</v>
      </c>
    </row>
    <row r="67" spans="1:18" x14ac:dyDescent="0.3">
      <c r="A67" s="1" t="s">
        <v>18</v>
      </c>
      <c r="B67" s="1" t="s">
        <v>19</v>
      </c>
      <c r="C67" s="1" t="s">
        <v>101</v>
      </c>
      <c r="D67" s="2">
        <v>19.147026298099998</v>
      </c>
      <c r="E67" s="2">
        <v>0</v>
      </c>
      <c r="F67" s="2">
        <v>0</v>
      </c>
      <c r="G67" s="2">
        <v>92.780441135999993</v>
      </c>
      <c r="H67" s="2">
        <v>7.0725175047100004</v>
      </c>
      <c r="I67" s="2">
        <v>4.8456841125899999</v>
      </c>
      <c r="J67" s="2">
        <v>0.36937942188</v>
      </c>
      <c r="K67" s="2">
        <v>11</v>
      </c>
      <c r="L67" s="1" t="s">
        <v>24</v>
      </c>
      <c r="M67" s="2">
        <v>0.98453536846699996</v>
      </c>
      <c r="N67" s="2">
        <v>0.98030235728000004</v>
      </c>
      <c r="O67" s="2">
        <v>91.345625800400001</v>
      </c>
      <c r="P67" s="2">
        <v>6.9332055817700002</v>
      </c>
      <c r="Q67" s="2">
        <v>193</v>
      </c>
      <c r="R67" s="1" t="s">
        <v>25</v>
      </c>
    </row>
    <row r="68" spans="1:18" x14ac:dyDescent="0.3">
      <c r="D68" s="2">
        <f>SUM(D2:D67)</f>
        <v>58733.332392496995</v>
      </c>
      <c r="G68" s="2">
        <f>SUM(G2:G67)</f>
        <v>406894.50058897189</v>
      </c>
      <c r="H68" s="2">
        <f>SUM(H2:H67)</f>
        <v>25389.202627220566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"/>
  <sheetViews>
    <sheetView tabSelected="1" workbookViewId="0">
      <selection activeCell="E9" sqref="E9"/>
    </sheetView>
  </sheetViews>
  <sheetFormatPr defaultRowHeight="13.8" x14ac:dyDescent="0.25"/>
  <cols>
    <col min="1" max="1" width="29.33203125" style="15" bestFit="1" customWidth="1"/>
    <col min="2" max="3" width="11.6640625" style="15" customWidth="1"/>
    <col min="4" max="4" width="11.6640625" style="16" customWidth="1"/>
    <col min="5" max="5" width="11.6640625" style="15" customWidth="1"/>
    <col min="6" max="6" width="10.6640625" style="15" customWidth="1"/>
    <col min="7" max="7" width="11" style="16" customWidth="1"/>
    <col min="8" max="16384" width="8.88671875" style="15"/>
  </cols>
  <sheetData>
    <row r="1" spans="1:7" ht="55.2" x14ac:dyDescent="0.25">
      <c r="A1" s="3" t="s">
        <v>134</v>
      </c>
      <c r="B1" s="4" t="s">
        <v>136</v>
      </c>
      <c r="C1" s="4" t="s">
        <v>146</v>
      </c>
      <c r="D1" s="12" t="s">
        <v>147</v>
      </c>
      <c r="E1" s="4" t="s">
        <v>137</v>
      </c>
      <c r="F1" s="4" t="s">
        <v>148</v>
      </c>
      <c r="G1" s="12" t="s">
        <v>147</v>
      </c>
    </row>
    <row r="2" spans="1:7" x14ac:dyDescent="0.25">
      <c r="A2" s="5" t="s">
        <v>138</v>
      </c>
      <c r="B2" s="6">
        <f>'Existing Loads'!C2</f>
        <v>406894.50058897189</v>
      </c>
      <c r="C2" s="6">
        <f>ROUND((B2/$B$6)*$B$8,1)</f>
        <v>177196.5</v>
      </c>
      <c r="D2" s="13">
        <f>C2/B2</f>
        <v>0.43548511897681463</v>
      </c>
      <c r="E2" s="6">
        <f>'Existing Loads'!D2</f>
        <v>25389.202627220566</v>
      </c>
      <c r="F2" s="6">
        <f>ROUND((E2/$E$6)*$E$8,1)</f>
        <v>11105.8</v>
      </c>
      <c r="G2" s="13">
        <f>F2/E2</f>
        <v>0.43742216575534043</v>
      </c>
    </row>
    <row r="3" spans="1:7" x14ac:dyDescent="0.25">
      <c r="A3" s="5" t="s">
        <v>139</v>
      </c>
      <c r="B3" s="6">
        <f>'Existing Loads'!C3</f>
        <v>512.60541375000003</v>
      </c>
      <c r="C3" s="6">
        <f>ROUND((B3/$B$6)*$B$8,1)</f>
        <v>223.2</v>
      </c>
      <c r="D3" s="13">
        <f t="shared" ref="D3:D6" si="0">C3/B3</f>
        <v>0.43542263505795831</v>
      </c>
      <c r="E3" s="6">
        <f>'Existing Loads'!D3</f>
        <v>130.59316026400001</v>
      </c>
      <c r="F3" s="6">
        <f>ROUND((E3/$E$6)*$E$8,1)</f>
        <v>57.1</v>
      </c>
      <c r="G3" s="13">
        <f t="shared" ref="G3:G6" si="1">F3/E3</f>
        <v>0.43723576245930307</v>
      </c>
    </row>
    <row r="4" spans="1:7" x14ac:dyDescent="0.25">
      <c r="A4" s="5" t="s">
        <v>143</v>
      </c>
      <c r="B4" s="6">
        <f>'Existing Loads'!C4</f>
        <v>1038.881831722206</v>
      </c>
      <c r="C4" s="6">
        <f>ROUND((B4/$B$6)*$B$8,1)</f>
        <v>452.4</v>
      </c>
      <c r="D4" s="13">
        <f t="shared" si="0"/>
        <v>0.43546819877486359</v>
      </c>
      <c r="E4" s="6">
        <f>'Existing Loads'!D4</f>
        <v>116.50386524120489</v>
      </c>
      <c r="F4" s="6">
        <f>ROUND((E4/$E$6)*$E$8,1)</f>
        <v>51</v>
      </c>
      <c r="G4" s="13">
        <f t="shared" si="1"/>
        <v>0.43775371653474038</v>
      </c>
    </row>
    <row r="5" spans="1:7" x14ac:dyDescent="0.25">
      <c r="A5" s="5" t="s">
        <v>161</v>
      </c>
      <c r="B5" s="6">
        <f>'Existing Loads'!C5</f>
        <v>13366.341354476244</v>
      </c>
      <c r="C5" s="20">
        <f>ROUND((B5/$B$6)*$B$8,1)</f>
        <v>5820.8</v>
      </c>
      <c r="D5" s="19">
        <f t="shared" si="0"/>
        <v>0.43548192026763383</v>
      </c>
      <c r="E5" s="20">
        <f>'Existing Loads'!D5</f>
        <v>1338.2717101504393</v>
      </c>
      <c r="F5" s="20">
        <f>ROUND((E5/$E$6)*$E$8,1)</f>
        <v>585.4</v>
      </c>
      <c r="G5" s="19">
        <f t="shared" si="1"/>
        <v>0.43742985490905534</v>
      </c>
    </row>
    <row r="6" spans="1:7" ht="14.4" x14ac:dyDescent="0.3">
      <c r="A6" s="7" t="s">
        <v>142</v>
      </c>
      <c r="B6" s="8">
        <f>SUM(B2:B5)</f>
        <v>421812.32918892032</v>
      </c>
      <c r="C6" s="8">
        <f>SUM(C2:C5)</f>
        <v>183692.9</v>
      </c>
      <c r="D6" s="14">
        <f t="shared" si="0"/>
        <v>0.43548490001042156</v>
      </c>
      <c r="E6" s="8">
        <f>SUM(E2:E5)</f>
        <v>26974.57136287621</v>
      </c>
      <c r="F6" s="8">
        <f>SUM(F2:F5)</f>
        <v>11799.3</v>
      </c>
      <c r="G6" s="14">
        <f t="shared" si="1"/>
        <v>0.43742307676624664</v>
      </c>
    </row>
    <row r="8" spans="1:7" s="17" customFormat="1" x14ac:dyDescent="0.25">
      <c r="A8" s="17" t="s">
        <v>145</v>
      </c>
      <c r="B8" s="17">
        <f>ROUND('Existing Loads'!C8*0.42,1)</f>
        <v>183693</v>
      </c>
      <c r="D8" s="16"/>
      <c r="E8" s="17">
        <f>ROUND('Existing Loads'!D8*0.42,1)</f>
        <v>11799.3</v>
      </c>
      <c r="G8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4EE09-D28E-4FB9-AC57-4297AA1278C0}">
  <dimension ref="A1:R5"/>
  <sheetViews>
    <sheetView workbookViewId="0">
      <selection activeCell="E29" sqref="E29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6.33203125" style="1" bestFit="1" customWidth="1"/>
    <col min="4" max="4" width="14.6640625" style="2" bestFit="1" customWidth="1"/>
    <col min="5" max="6" width="13.6640625" style="2" bestFit="1" customWidth="1"/>
    <col min="7" max="7" width="15.6640625" style="2" bestFit="1" customWidth="1"/>
    <col min="8" max="8" width="14.6640625" style="2" bestFit="1" customWidth="1"/>
    <col min="9" max="10" width="13.6640625" style="2" bestFit="1" customWidth="1"/>
    <col min="11" max="11" width="14.6640625" style="2" bestFit="1" customWidth="1"/>
    <col min="12" max="12" width="16.88671875" style="1" bestFit="1" customWidth="1"/>
    <col min="13" max="14" width="13.6640625" style="2" bestFit="1" customWidth="1"/>
    <col min="15" max="15" width="15.6640625" style="2" bestFit="1" customWidth="1"/>
    <col min="16" max="16" width="14.6640625" style="2" bestFit="1" customWidth="1"/>
    <col min="17" max="17" width="15.6640625" style="2" bestFit="1" customWidth="1"/>
    <col min="18" max="18" width="8.44140625" style="1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44</v>
      </c>
      <c r="D2" s="2">
        <v>55.059820034700003</v>
      </c>
      <c r="E2" s="2">
        <v>0</v>
      </c>
      <c r="F2" s="2">
        <v>0</v>
      </c>
      <c r="G2" s="2">
        <v>256.055207553</v>
      </c>
      <c r="H2" s="2">
        <v>66.233720339599998</v>
      </c>
      <c r="I2" s="2">
        <v>4.6504911819799997</v>
      </c>
      <c r="J2" s="2">
        <v>1.2029410974800001</v>
      </c>
      <c r="K2" s="2">
        <v>13</v>
      </c>
      <c r="L2" s="1" t="s">
        <v>22</v>
      </c>
      <c r="M2" s="2">
        <v>0.95495476263300005</v>
      </c>
      <c r="N2" s="2">
        <v>0.93784760384599997</v>
      </c>
      <c r="O2" s="2">
        <v>244.52113994999999</v>
      </c>
      <c r="P2" s="2">
        <v>62.1171359143</v>
      </c>
      <c r="Q2" s="2">
        <v>203</v>
      </c>
      <c r="R2" s="1" t="s">
        <v>23</v>
      </c>
    </row>
    <row r="3" spans="1:18" x14ac:dyDescent="0.3">
      <c r="A3" s="1" t="s">
        <v>18</v>
      </c>
      <c r="B3" s="1" t="s">
        <v>19</v>
      </c>
      <c r="C3" s="1" t="s">
        <v>78</v>
      </c>
      <c r="D3" s="2">
        <v>27.456705751099999</v>
      </c>
      <c r="E3" s="2">
        <v>0</v>
      </c>
      <c r="F3" s="2">
        <v>0</v>
      </c>
      <c r="G3" s="2">
        <v>121.233903422</v>
      </c>
      <c r="H3" s="2">
        <v>27.146001978800001</v>
      </c>
      <c r="I3" s="2">
        <v>4.4154569933100003</v>
      </c>
      <c r="J3" s="2">
        <v>0.98868386560499999</v>
      </c>
      <c r="K3" s="2">
        <v>11</v>
      </c>
      <c r="L3" s="1" t="s">
        <v>22</v>
      </c>
      <c r="M3" s="2">
        <v>0.98369535903700001</v>
      </c>
      <c r="N3" s="2">
        <v>0.97916594824900005</v>
      </c>
      <c r="O3" s="2">
        <v>119.257228154</v>
      </c>
      <c r="P3" s="2">
        <v>26.580440768700001</v>
      </c>
      <c r="Q3" s="2">
        <v>191</v>
      </c>
      <c r="R3" s="1" t="s">
        <v>23</v>
      </c>
    </row>
    <row r="4" spans="1:18" x14ac:dyDescent="0.3">
      <c r="A4" s="1" t="s">
        <v>18</v>
      </c>
      <c r="B4" s="1" t="s">
        <v>19</v>
      </c>
      <c r="C4" s="1" t="s">
        <v>114</v>
      </c>
      <c r="D4" s="2">
        <v>30.2702778375</v>
      </c>
      <c r="E4" s="2">
        <v>0</v>
      </c>
      <c r="F4" s="2">
        <v>0</v>
      </c>
      <c r="G4" s="2">
        <v>135.316302775</v>
      </c>
      <c r="H4" s="2">
        <v>37.213437945599999</v>
      </c>
      <c r="I4" s="2">
        <v>4.4702695991599999</v>
      </c>
      <c r="J4" s="2">
        <v>1.2293721962299999</v>
      </c>
      <c r="K4" s="2">
        <v>13</v>
      </c>
      <c r="L4" s="1" t="s">
        <v>22</v>
      </c>
      <c r="M4" s="2">
        <v>0.91791912169500001</v>
      </c>
      <c r="N4" s="2">
        <v>0.90246261237299996</v>
      </c>
      <c r="O4" s="2">
        <v>124.20942179399999</v>
      </c>
      <c r="P4" s="2">
        <v>33.583736423700003</v>
      </c>
      <c r="Q4" s="2">
        <v>199</v>
      </c>
      <c r="R4" s="1" t="s">
        <v>23</v>
      </c>
    </row>
    <row r="5" spans="1:18" x14ac:dyDescent="0.3">
      <c r="D5" s="2">
        <f>SUM(D2:D4)</f>
        <v>112.7868036233</v>
      </c>
      <c r="G5" s="2">
        <f>SUM(G2:G4)</f>
        <v>512.60541375000003</v>
      </c>
      <c r="H5" s="2">
        <f>SUM(H2:H4)</f>
        <v>130.59316026400001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813B-FF81-4E59-AE2C-8E1FF5033D99}">
  <dimension ref="A1:R11"/>
  <sheetViews>
    <sheetView workbookViewId="0">
      <selection activeCell="G2" sqref="G2:H11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7.44140625" style="1" bestFit="1" customWidth="1"/>
    <col min="4" max="5" width="14.6640625" style="2" bestFit="1" customWidth="1"/>
    <col min="6" max="6" width="13.6640625" style="2" bestFit="1" customWidth="1"/>
    <col min="7" max="7" width="15.6640625" style="2" bestFit="1" customWidth="1"/>
    <col min="8" max="8" width="14.6640625" style="2" bestFit="1" customWidth="1"/>
    <col min="9" max="10" width="13.6640625" style="2" bestFit="1" customWidth="1"/>
    <col min="11" max="11" width="14.6640625" style="2" bestFit="1" customWidth="1"/>
    <col min="12" max="12" width="32.6640625" style="1" bestFit="1" customWidth="1"/>
    <col min="13" max="14" width="13.6640625" style="2" bestFit="1" customWidth="1"/>
    <col min="15" max="15" width="15.6640625" style="2" bestFit="1" customWidth="1"/>
    <col min="16" max="16" width="14.6640625" style="2" bestFit="1" customWidth="1"/>
    <col min="17" max="17" width="15.6640625" style="2" bestFit="1" customWidth="1"/>
    <col min="18" max="18" width="8.44140625" style="1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45</v>
      </c>
      <c r="D2" s="2">
        <v>7.1054859478700001</v>
      </c>
      <c r="E2" s="2">
        <v>0</v>
      </c>
      <c r="F2" s="2">
        <v>0</v>
      </c>
      <c r="G2" s="2">
        <v>25.982955495100001</v>
      </c>
      <c r="H2" s="2">
        <v>2.03669488344</v>
      </c>
      <c r="I2" s="2">
        <v>3.6567457434600001</v>
      </c>
      <c r="J2" s="2">
        <v>0.28663695887700003</v>
      </c>
      <c r="K2" s="2">
        <v>13</v>
      </c>
      <c r="L2" s="1" t="s">
        <v>24</v>
      </c>
      <c r="M2" s="2">
        <v>0.95495476263300005</v>
      </c>
      <c r="N2" s="2">
        <v>0.93784760384599997</v>
      </c>
      <c r="O2" s="2">
        <v>24.812547097300001</v>
      </c>
      <c r="P2" s="2">
        <v>1.9101094162000001</v>
      </c>
      <c r="Q2" s="2">
        <v>203</v>
      </c>
      <c r="R2" s="1" t="s">
        <v>25</v>
      </c>
    </row>
    <row r="3" spans="1:18" x14ac:dyDescent="0.3">
      <c r="A3" s="1" t="s">
        <v>18</v>
      </c>
      <c r="B3" s="1" t="s">
        <v>19</v>
      </c>
      <c r="C3" s="1" t="s">
        <v>149</v>
      </c>
      <c r="D3" s="2">
        <v>6.9767519075199997</v>
      </c>
      <c r="E3" s="2">
        <v>0</v>
      </c>
      <c r="F3" s="2">
        <v>0</v>
      </c>
      <c r="G3" s="2">
        <v>16.476606109799999</v>
      </c>
      <c r="H3" s="2">
        <v>3.0556634143900001</v>
      </c>
      <c r="I3" s="2">
        <v>2.361644262</v>
      </c>
      <c r="J3" s="2">
        <v>0.43797793800000001</v>
      </c>
      <c r="K3" s="2">
        <v>14</v>
      </c>
      <c r="L3" s="1" t="s">
        <v>88</v>
      </c>
      <c r="M3" s="2">
        <v>0.99944210248099996</v>
      </c>
      <c r="N3" s="2">
        <v>0.99938327263000004</v>
      </c>
      <c r="O3" s="2">
        <v>16.467413852100002</v>
      </c>
      <c r="P3" s="2">
        <v>3.05377890313</v>
      </c>
      <c r="Q3" s="2">
        <v>205</v>
      </c>
      <c r="R3" s="1" t="s">
        <v>89</v>
      </c>
    </row>
    <row r="4" spans="1:18" x14ac:dyDescent="0.3">
      <c r="A4" s="1" t="s">
        <v>18</v>
      </c>
      <c r="B4" s="1" t="s">
        <v>19</v>
      </c>
      <c r="C4" s="1" t="s">
        <v>150</v>
      </c>
      <c r="D4" s="2">
        <v>91.784081702199998</v>
      </c>
      <c r="E4" s="2">
        <v>7.3468290906600008E-12</v>
      </c>
      <c r="F4" s="2">
        <v>3.5527829157500002E-9</v>
      </c>
      <c r="G4" s="2">
        <v>273.633958984</v>
      </c>
      <c r="H4" s="2">
        <v>20.752180787099999</v>
      </c>
      <c r="I4" s="2">
        <v>2.98127904</v>
      </c>
      <c r="J4" s="2">
        <v>0.22609782</v>
      </c>
      <c r="K4" s="2">
        <v>14</v>
      </c>
      <c r="L4" s="1" t="s">
        <v>24</v>
      </c>
      <c r="M4" s="2">
        <v>0.99944210248099996</v>
      </c>
      <c r="N4" s="2">
        <v>0.99938327263000004</v>
      </c>
      <c r="O4" s="2">
        <v>273.48129927799999</v>
      </c>
      <c r="P4" s="2">
        <v>20.7393823492</v>
      </c>
      <c r="Q4" s="2">
        <v>205</v>
      </c>
      <c r="R4" s="1" t="s">
        <v>25</v>
      </c>
    </row>
    <row r="5" spans="1:18" x14ac:dyDescent="0.3">
      <c r="A5" s="1" t="s">
        <v>18</v>
      </c>
      <c r="B5" s="1" t="s">
        <v>19</v>
      </c>
      <c r="C5" s="1" t="s">
        <v>79</v>
      </c>
      <c r="D5" s="2">
        <v>17.230446644099999</v>
      </c>
      <c r="E5" s="2">
        <v>0</v>
      </c>
      <c r="F5" s="2">
        <v>0</v>
      </c>
      <c r="G5" s="2">
        <v>83.902020853099998</v>
      </c>
      <c r="H5" s="2">
        <v>6.40648966921</v>
      </c>
      <c r="I5" s="2">
        <v>4.8694048730199997</v>
      </c>
      <c r="J5" s="2">
        <v>0.371812164916</v>
      </c>
      <c r="K5" s="2">
        <v>11</v>
      </c>
      <c r="L5" s="1" t="s">
        <v>24</v>
      </c>
      <c r="M5" s="2">
        <v>0.98369535903700001</v>
      </c>
      <c r="N5" s="2">
        <v>0.97916594824900005</v>
      </c>
      <c r="O5" s="2">
        <v>82.534028527000004</v>
      </c>
      <c r="P5" s="2">
        <v>6.2730165318999997</v>
      </c>
      <c r="Q5" s="2">
        <v>191</v>
      </c>
      <c r="R5" s="1" t="s">
        <v>25</v>
      </c>
    </row>
    <row r="6" spans="1:18" x14ac:dyDescent="0.3">
      <c r="A6" s="1" t="s">
        <v>18</v>
      </c>
      <c r="B6" s="1" t="s">
        <v>19</v>
      </c>
      <c r="C6" s="1" t="s">
        <v>109</v>
      </c>
      <c r="D6" s="2">
        <v>91.4795682293</v>
      </c>
      <c r="E6" s="2">
        <v>13.4129325405</v>
      </c>
      <c r="F6" s="2">
        <v>3.6285511327700002</v>
      </c>
      <c r="G6" s="2">
        <v>124.86268395899999</v>
      </c>
      <c r="H6" s="2">
        <v>20.4374591875</v>
      </c>
      <c r="I6" s="2">
        <v>1.2183021146199999</v>
      </c>
      <c r="J6" s="2">
        <v>0.18374494305200001</v>
      </c>
      <c r="K6" s="2">
        <v>13</v>
      </c>
      <c r="L6" s="1" t="s">
        <v>20</v>
      </c>
      <c r="M6" s="2">
        <v>0.91791912169500001</v>
      </c>
      <c r="N6" s="2">
        <v>0.90246261237299996</v>
      </c>
      <c r="O6" s="2">
        <v>114.613845192</v>
      </c>
      <c r="P6" s="2">
        <v>18.444042808599999</v>
      </c>
      <c r="Q6" s="2">
        <v>199</v>
      </c>
      <c r="R6" s="1" t="s">
        <v>21</v>
      </c>
    </row>
    <row r="7" spans="1:18" x14ac:dyDescent="0.3">
      <c r="A7" s="1" t="s">
        <v>18</v>
      </c>
      <c r="B7" s="1" t="s">
        <v>19</v>
      </c>
      <c r="C7" s="1" t="s">
        <v>110</v>
      </c>
      <c r="D7" s="2">
        <v>51.968041315900003</v>
      </c>
      <c r="E7" s="2">
        <v>0</v>
      </c>
      <c r="F7" s="2">
        <v>0</v>
      </c>
      <c r="G7" s="2">
        <v>140.452365335</v>
      </c>
      <c r="H7" s="2">
        <v>20.571320421399999</v>
      </c>
      <c r="I7" s="2">
        <v>2.70266805865</v>
      </c>
      <c r="J7" s="2">
        <v>0.395845598573</v>
      </c>
      <c r="K7" s="2">
        <v>13</v>
      </c>
      <c r="L7" s="1" t="s">
        <v>111</v>
      </c>
      <c r="M7" s="2">
        <v>0.91791912169500001</v>
      </c>
      <c r="N7" s="2">
        <v>0.90246261237299996</v>
      </c>
      <c r="O7" s="2">
        <v>128.923911828</v>
      </c>
      <c r="P7" s="2">
        <v>18.564847567400001</v>
      </c>
      <c r="Q7" s="2">
        <v>199</v>
      </c>
      <c r="R7" s="1" t="s">
        <v>112</v>
      </c>
    </row>
    <row r="8" spans="1:18" x14ac:dyDescent="0.3">
      <c r="A8" s="1" t="s">
        <v>18</v>
      </c>
      <c r="B8" s="1" t="s">
        <v>19</v>
      </c>
      <c r="C8" s="1" t="s">
        <v>116</v>
      </c>
      <c r="D8" s="2">
        <v>63.933419959399998</v>
      </c>
      <c r="E8" s="2">
        <v>0</v>
      </c>
      <c r="F8" s="2">
        <v>0</v>
      </c>
      <c r="G8" s="2">
        <v>234.411770469</v>
      </c>
      <c r="H8" s="2">
        <v>18.4214405932</v>
      </c>
      <c r="I8" s="2">
        <v>3.6664982198299998</v>
      </c>
      <c r="J8" s="2">
        <v>0.28813475964399998</v>
      </c>
      <c r="K8" s="2">
        <v>13</v>
      </c>
      <c r="L8" s="1" t="s">
        <v>24</v>
      </c>
      <c r="M8" s="2">
        <v>0.91791912169500001</v>
      </c>
      <c r="N8" s="2">
        <v>0.90246261237299996</v>
      </c>
      <c r="O8" s="2">
        <v>215.171046464</v>
      </c>
      <c r="P8" s="2">
        <v>16.624661401400001</v>
      </c>
      <c r="Q8" s="2">
        <v>199</v>
      </c>
      <c r="R8" s="1" t="s">
        <v>25</v>
      </c>
    </row>
    <row r="9" spans="1:18" x14ac:dyDescent="0.3">
      <c r="A9" s="1" t="s">
        <v>18</v>
      </c>
      <c r="B9" s="1" t="s">
        <v>19</v>
      </c>
      <c r="C9" s="1" t="s">
        <v>121</v>
      </c>
      <c r="D9" s="2">
        <v>3.4131501881899999E-2</v>
      </c>
      <c r="E9" s="2">
        <v>0</v>
      </c>
      <c r="F9" s="2">
        <v>0</v>
      </c>
      <c r="G9" s="2">
        <v>0.33976832920599997</v>
      </c>
      <c r="H9" s="2">
        <v>2.53898645649E-2</v>
      </c>
      <c r="I9" s="2">
        <v>9.9546843962900002</v>
      </c>
      <c r="J9" s="2">
        <v>0.74388360209600002</v>
      </c>
      <c r="K9" s="2">
        <v>13</v>
      </c>
      <c r="L9" s="1" t="s">
        <v>30</v>
      </c>
      <c r="M9" s="2">
        <v>0.91791912169500001</v>
      </c>
      <c r="N9" s="2">
        <v>0.90246261237299996</v>
      </c>
      <c r="O9" s="2">
        <v>0.31187984632400001</v>
      </c>
      <c r="P9" s="2">
        <v>2.2913403503000002E-2</v>
      </c>
      <c r="Q9" s="2">
        <v>199</v>
      </c>
      <c r="R9" s="1" t="s">
        <v>31</v>
      </c>
    </row>
    <row r="10" spans="1:18" x14ac:dyDescent="0.3">
      <c r="A10" s="1" t="s">
        <v>18</v>
      </c>
      <c r="B10" s="1" t="s">
        <v>19</v>
      </c>
      <c r="C10" s="1" t="s">
        <v>122</v>
      </c>
      <c r="D10" s="2">
        <v>74.481603221599997</v>
      </c>
      <c r="E10" s="2">
        <v>0</v>
      </c>
      <c r="F10" s="2">
        <v>0</v>
      </c>
      <c r="G10" s="2">
        <v>138.81970218800001</v>
      </c>
      <c r="H10" s="2">
        <v>24.797226420400001</v>
      </c>
      <c r="I10" s="2">
        <v>1.8638119506499999</v>
      </c>
      <c r="J10" s="2">
        <v>0.33293088961299999</v>
      </c>
      <c r="K10" s="2">
        <v>13</v>
      </c>
      <c r="L10" s="1" t="s">
        <v>32</v>
      </c>
      <c r="M10" s="2">
        <v>0.91791912169500001</v>
      </c>
      <c r="N10" s="2">
        <v>0.90246261237299996</v>
      </c>
      <c r="O10" s="2">
        <v>127.425259106</v>
      </c>
      <c r="P10" s="2">
        <v>22.378569734900001</v>
      </c>
      <c r="Q10" s="2">
        <v>199</v>
      </c>
      <c r="R10" s="1" t="s">
        <v>33</v>
      </c>
    </row>
    <row r="11" spans="1:18" x14ac:dyDescent="0.3">
      <c r="D11" s="2">
        <f>SUM(D2:D10)</f>
        <v>404.99353042977191</v>
      </c>
      <c r="G11" s="2">
        <f>SUM(G2:G10)</f>
        <v>1038.881831722206</v>
      </c>
      <c r="H11" s="2">
        <f>SUM(H2:H10)</f>
        <v>116.50386524120489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BB66-36C5-409A-9DE3-54766EC912E2}">
  <dimension ref="A1:S40"/>
  <sheetViews>
    <sheetView topLeftCell="A17" workbookViewId="0">
      <selection activeCell="G2" sqref="G2:H40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7.44140625" style="1" bestFit="1" customWidth="1"/>
    <col min="4" max="4" width="16.6640625" style="2" bestFit="1" customWidth="1"/>
    <col min="5" max="5" width="14.6640625" style="2" bestFit="1" customWidth="1"/>
    <col min="6" max="6" width="13.6640625" style="2" bestFit="1" customWidth="1"/>
    <col min="7" max="7" width="16.6640625" style="2" bestFit="1" customWidth="1"/>
    <col min="8" max="8" width="15.6640625" style="2" bestFit="1" customWidth="1"/>
    <col min="9" max="10" width="13.6640625" style="2" bestFit="1" customWidth="1"/>
    <col min="11" max="11" width="14.6640625" style="2" bestFit="1" customWidth="1"/>
    <col min="12" max="12" width="34.21875" style="1" bestFit="1" customWidth="1"/>
    <col min="13" max="14" width="13.6640625" style="2" bestFit="1" customWidth="1"/>
    <col min="15" max="15" width="16.6640625" style="2" bestFit="1" customWidth="1"/>
    <col min="16" max="17" width="15.6640625" style="2" bestFit="1" customWidth="1"/>
    <col min="18" max="18" width="8.44140625" style="1" bestFit="1" customWidth="1"/>
    <col min="19" max="19" width="39.6640625" style="1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1" t="s">
        <v>157</v>
      </c>
    </row>
    <row r="2" spans="1:19" x14ac:dyDescent="0.3">
      <c r="A2" s="1" t="s">
        <v>18</v>
      </c>
      <c r="B2" s="1" t="s">
        <v>19</v>
      </c>
      <c r="C2" s="1" t="s">
        <v>40</v>
      </c>
      <c r="D2" s="2">
        <v>814.859016311</v>
      </c>
      <c r="E2" s="2">
        <v>7.3161450221099997</v>
      </c>
      <c r="F2" s="2">
        <v>1.9792097261799999</v>
      </c>
      <c r="G2" s="2">
        <v>975.67398111499995</v>
      </c>
      <c r="H2" s="2">
        <v>151.713336887</v>
      </c>
      <c r="I2" s="2">
        <v>1.1883746963699999</v>
      </c>
      <c r="J2" s="2">
        <v>0.183754642415</v>
      </c>
      <c r="K2" s="2">
        <v>13</v>
      </c>
      <c r="L2" s="1" t="s">
        <v>20</v>
      </c>
      <c r="M2" s="2">
        <v>0.95495476263300005</v>
      </c>
      <c r="N2" s="2">
        <v>0.93784760384599997</v>
      </c>
      <c r="O2" s="2">
        <v>931.724515043</v>
      </c>
      <c r="P2" s="2">
        <v>142.28398947100001</v>
      </c>
      <c r="Q2" s="2">
        <v>203</v>
      </c>
      <c r="R2" s="1" t="s">
        <v>21</v>
      </c>
    </row>
    <row r="3" spans="1:19" x14ac:dyDescent="0.3">
      <c r="A3" s="1" t="s">
        <v>18</v>
      </c>
      <c r="B3" s="1" t="s">
        <v>19</v>
      </c>
      <c r="C3" s="1" t="s">
        <v>41</v>
      </c>
      <c r="D3" s="2">
        <v>26.4364827572</v>
      </c>
      <c r="E3" s="2">
        <v>0</v>
      </c>
      <c r="F3" s="2">
        <v>0</v>
      </c>
      <c r="G3" s="2">
        <v>196.83054365000001</v>
      </c>
      <c r="H3" s="2">
        <v>41.972380373900002</v>
      </c>
      <c r="I3" s="2">
        <v>7.44541342574</v>
      </c>
      <c r="J3" s="2">
        <v>1.58766885744</v>
      </c>
      <c r="K3" s="2">
        <v>13</v>
      </c>
      <c r="L3" s="1" t="s">
        <v>42</v>
      </c>
      <c r="M3" s="2">
        <v>0.95495476263300005</v>
      </c>
      <c r="N3" s="2">
        <v>0.93784760384599997</v>
      </c>
      <c r="O3" s="2">
        <v>187.96426509</v>
      </c>
      <c r="P3" s="2">
        <v>39.363696361300001</v>
      </c>
      <c r="Q3" s="2">
        <v>203</v>
      </c>
      <c r="R3" s="1" t="s">
        <v>43</v>
      </c>
    </row>
    <row r="4" spans="1:19" x14ac:dyDescent="0.3">
      <c r="A4" s="1" t="s">
        <v>18</v>
      </c>
      <c r="B4" s="1" t="s">
        <v>19</v>
      </c>
      <c r="C4" s="1" t="s">
        <v>54</v>
      </c>
      <c r="D4" s="2">
        <v>15.869960303799999</v>
      </c>
      <c r="E4" s="2">
        <v>0</v>
      </c>
      <c r="F4" s="2">
        <v>0</v>
      </c>
      <c r="G4" s="2">
        <v>158.13690983800001</v>
      </c>
      <c r="H4" s="2">
        <v>11.812001585200001</v>
      </c>
      <c r="I4" s="2">
        <v>9.9645435029999998</v>
      </c>
      <c r="J4" s="2">
        <v>0.74429937813699998</v>
      </c>
      <c r="K4" s="2">
        <v>13</v>
      </c>
      <c r="L4" s="1" t="s">
        <v>30</v>
      </c>
      <c r="M4" s="2">
        <v>0.95495476263300005</v>
      </c>
      <c r="N4" s="2">
        <v>0.93784760384599997</v>
      </c>
      <c r="O4" s="2">
        <v>151.01359519799999</v>
      </c>
      <c r="P4" s="2">
        <v>11.0778573833</v>
      </c>
      <c r="Q4" s="2">
        <v>203</v>
      </c>
      <c r="R4" s="1" t="s">
        <v>31</v>
      </c>
    </row>
    <row r="5" spans="1:19" x14ac:dyDescent="0.3">
      <c r="A5" s="1" t="s">
        <v>18</v>
      </c>
      <c r="B5" s="1" t="s">
        <v>19</v>
      </c>
      <c r="C5" s="1" t="s">
        <v>55</v>
      </c>
      <c r="D5" s="2">
        <v>6.9440420017399997</v>
      </c>
      <c r="E5" s="2">
        <v>0</v>
      </c>
      <c r="F5" s="2">
        <v>0</v>
      </c>
      <c r="G5" s="2">
        <v>12.8967946662</v>
      </c>
      <c r="H5" s="2">
        <v>2.30915253586</v>
      </c>
      <c r="I5" s="2">
        <v>1.85724606259</v>
      </c>
      <c r="J5" s="2">
        <v>0.332537236279</v>
      </c>
      <c r="K5" s="2">
        <v>13</v>
      </c>
      <c r="L5" s="1" t="s">
        <v>32</v>
      </c>
      <c r="M5" s="2">
        <v>0.95495476263300005</v>
      </c>
      <c r="N5" s="2">
        <v>0.93784760384599997</v>
      </c>
      <c r="O5" s="2">
        <v>12.315855489200001</v>
      </c>
      <c r="P5" s="2">
        <v>2.1656331726700002</v>
      </c>
      <c r="Q5" s="2">
        <v>203</v>
      </c>
      <c r="R5" s="1" t="s">
        <v>33</v>
      </c>
    </row>
    <row r="6" spans="1:19" x14ac:dyDescent="0.3">
      <c r="A6" s="1" t="s">
        <v>18</v>
      </c>
      <c r="B6" s="1" t="s">
        <v>19</v>
      </c>
      <c r="C6" s="1" t="s">
        <v>59</v>
      </c>
      <c r="D6" s="2">
        <v>17.5856840111</v>
      </c>
      <c r="E6" s="2">
        <v>5.2087931108999998E-83</v>
      </c>
      <c r="F6" s="2">
        <v>8.1769861375899993E-59</v>
      </c>
      <c r="G6" s="2">
        <v>64.457974786199998</v>
      </c>
      <c r="H6" s="2">
        <v>5.0639898964299999</v>
      </c>
      <c r="I6" s="2">
        <v>3.6653663710500002</v>
      </c>
      <c r="J6" s="2">
        <v>0.28796092851600003</v>
      </c>
      <c r="K6" s="2">
        <v>13</v>
      </c>
      <c r="L6" s="1" t="s">
        <v>24</v>
      </c>
      <c r="M6" s="2">
        <v>0.82935513518699999</v>
      </c>
      <c r="N6" s="2">
        <v>0.80247302042900004</v>
      </c>
      <c r="O6" s="2">
        <v>53.4585523927</v>
      </c>
      <c r="P6" s="2">
        <v>4.0637152676100001</v>
      </c>
      <c r="Q6" s="2">
        <v>200</v>
      </c>
      <c r="R6" s="1" t="s">
        <v>25</v>
      </c>
      <c r="S6" s="1" t="s">
        <v>158</v>
      </c>
    </row>
    <row r="7" spans="1:19" x14ac:dyDescent="0.3">
      <c r="A7" s="1" t="s">
        <v>18</v>
      </c>
      <c r="B7" s="1" t="s">
        <v>19</v>
      </c>
      <c r="C7" s="1" t="s">
        <v>67</v>
      </c>
      <c r="D7" s="2">
        <v>5.1894129290800004</v>
      </c>
      <c r="E7" s="2">
        <v>0.60967875180099995</v>
      </c>
      <c r="F7" s="2">
        <v>0.16493412364599999</v>
      </c>
      <c r="G7" s="2">
        <v>7.4798494616799998</v>
      </c>
      <c r="H7" s="2">
        <v>0.95680290611399998</v>
      </c>
      <c r="I7" s="2">
        <v>1.3238820659999999</v>
      </c>
      <c r="J7" s="2">
        <v>0.15259313399999999</v>
      </c>
      <c r="K7" s="2">
        <v>11</v>
      </c>
      <c r="L7" s="1" t="s">
        <v>20</v>
      </c>
      <c r="M7" s="2">
        <v>0.92434468638</v>
      </c>
      <c r="N7" s="2">
        <v>0.90108181407700005</v>
      </c>
      <c r="O7" s="2">
        <v>6.91395910482</v>
      </c>
      <c r="P7" s="2">
        <v>0.86215769835599998</v>
      </c>
      <c r="Q7" s="2">
        <v>194</v>
      </c>
      <c r="R7" s="1" t="s">
        <v>21</v>
      </c>
      <c r="S7" s="1" t="s">
        <v>138</v>
      </c>
    </row>
    <row r="8" spans="1:19" x14ac:dyDescent="0.3">
      <c r="A8" s="1" t="s">
        <v>18</v>
      </c>
      <c r="B8" s="1" t="s">
        <v>19</v>
      </c>
      <c r="C8" s="1" t="s">
        <v>76</v>
      </c>
      <c r="D8" s="2">
        <v>6.2420203249400001E-2</v>
      </c>
      <c r="E8" s="2">
        <v>1.7590191924000001E-11</v>
      </c>
      <c r="F8" s="2">
        <v>8.5062729214599994E-9</v>
      </c>
      <c r="G8" s="2">
        <v>1.7590191924000001E-11</v>
      </c>
      <c r="H8" s="2">
        <v>8.5062729214599994E-9</v>
      </c>
      <c r="I8" s="2">
        <v>0</v>
      </c>
      <c r="J8" s="2">
        <v>0</v>
      </c>
      <c r="K8" s="2">
        <v>11</v>
      </c>
      <c r="L8" s="1" t="s">
        <v>20</v>
      </c>
      <c r="M8" s="2">
        <v>0.98369535903700001</v>
      </c>
      <c r="N8" s="2">
        <v>0.97916594824900005</v>
      </c>
      <c r="O8" s="2">
        <v>1.7303390160200001E-11</v>
      </c>
      <c r="P8" s="2">
        <v>8.3290527912099999E-9</v>
      </c>
      <c r="Q8" s="2">
        <v>191</v>
      </c>
      <c r="R8" s="1" t="s">
        <v>21</v>
      </c>
    </row>
    <row r="9" spans="1:19" x14ac:dyDescent="0.3">
      <c r="A9" s="1" t="s">
        <v>18</v>
      </c>
      <c r="B9" s="1" t="s">
        <v>19</v>
      </c>
      <c r="C9" s="1" t="s">
        <v>77</v>
      </c>
      <c r="D9" s="2">
        <v>10.636079498300001</v>
      </c>
      <c r="E9" s="2">
        <v>0</v>
      </c>
      <c r="F9" s="2">
        <v>0</v>
      </c>
      <c r="G9" s="2">
        <v>67.093371076699995</v>
      </c>
      <c r="H9" s="2">
        <v>14.4210641736</v>
      </c>
      <c r="I9" s="2">
        <v>6.3080922897800003</v>
      </c>
      <c r="J9" s="2">
        <v>1.35586276653</v>
      </c>
      <c r="K9" s="2">
        <v>11</v>
      </c>
      <c r="L9" s="1" t="s">
        <v>42</v>
      </c>
      <c r="M9" s="2">
        <v>0.98369535903700001</v>
      </c>
      <c r="N9" s="2">
        <v>0.97916594824900005</v>
      </c>
      <c r="O9" s="2">
        <v>65.999437750300004</v>
      </c>
      <c r="P9" s="2">
        <v>14.120614976300001</v>
      </c>
      <c r="Q9" s="2">
        <v>191</v>
      </c>
      <c r="R9" s="1" t="s">
        <v>43</v>
      </c>
    </row>
    <row r="10" spans="1:19" x14ac:dyDescent="0.3">
      <c r="A10" s="1" t="s">
        <v>18</v>
      </c>
      <c r="B10" s="1" t="s">
        <v>19</v>
      </c>
      <c r="C10" s="1" t="s">
        <v>93</v>
      </c>
      <c r="D10" s="2">
        <v>1.7669706495099999E-3</v>
      </c>
      <c r="E10" s="2">
        <v>0</v>
      </c>
      <c r="F10" s="2">
        <v>0</v>
      </c>
      <c r="G10" s="2">
        <v>1.25347403726E-2</v>
      </c>
      <c r="H10" s="2">
        <v>1.7086227342300001E-3</v>
      </c>
      <c r="I10" s="2">
        <v>7.09391544</v>
      </c>
      <c r="J10" s="2">
        <v>0.96697856000000004</v>
      </c>
      <c r="K10" s="2">
        <v>11</v>
      </c>
      <c r="L10" s="1" t="s">
        <v>51</v>
      </c>
      <c r="M10" s="2">
        <v>0.98701875373199999</v>
      </c>
      <c r="N10" s="2">
        <v>0.98389131357600002</v>
      </c>
      <c r="O10" s="2">
        <v>1.23720238209E-2</v>
      </c>
      <c r="P10" s="2">
        <v>1.6810990663799999E-3</v>
      </c>
      <c r="Q10" s="2">
        <v>192</v>
      </c>
      <c r="R10" s="1" t="s">
        <v>52</v>
      </c>
    </row>
    <row r="11" spans="1:19" x14ac:dyDescent="0.3">
      <c r="A11" s="1" t="s">
        <v>18</v>
      </c>
      <c r="B11" s="1" t="s">
        <v>19</v>
      </c>
      <c r="C11" s="1" t="s">
        <v>95</v>
      </c>
      <c r="D11" s="2">
        <v>19.163287800599999</v>
      </c>
      <c r="E11" s="2">
        <v>0</v>
      </c>
      <c r="F11" s="2">
        <v>0</v>
      </c>
      <c r="G11" s="2">
        <v>39.798443502600001</v>
      </c>
      <c r="H11" s="2">
        <v>2.7307315877599998</v>
      </c>
      <c r="I11" s="2">
        <v>2.0768066480399998</v>
      </c>
      <c r="J11" s="2">
        <v>0.14249807319999999</v>
      </c>
      <c r="K11" s="2">
        <v>11</v>
      </c>
      <c r="L11" s="1" t="s">
        <v>32</v>
      </c>
      <c r="M11" s="2">
        <v>0.98701875373199999</v>
      </c>
      <c r="N11" s="2">
        <v>0.98389131357600002</v>
      </c>
      <c r="O11" s="2">
        <v>39.281810106400002</v>
      </c>
      <c r="P11" s="2">
        <v>2.6867430889100001</v>
      </c>
      <c r="Q11" s="2">
        <v>192</v>
      </c>
      <c r="R11" s="1" t="s">
        <v>33</v>
      </c>
    </row>
    <row r="12" spans="1:19" x14ac:dyDescent="0.3">
      <c r="A12" s="1" t="s">
        <v>18</v>
      </c>
      <c r="B12" s="1" t="s">
        <v>19</v>
      </c>
      <c r="C12" s="1" t="s">
        <v>99</v>
      </c>
      <c r="D12" s="2">
        <v>1.2558022254500001</v>
      </c>
      <c r="E12" s="2">
        <v>8.7950959620199998E-12</v>
      </c>
      <c r="F12" s="2">
        <v>4.2531364607299997E-9</v>
      </c>
      <c r="G12" s="2">
        <v>1.6625340447200001</v>
      </c>
      <c r="H12" s="2">
        <v>0.191626801519</v>
      </c>
      <c r="I12" s="2">
        <v>1.3238820659999999</v>
      </c>
      <c r="J12" s="2">
        <v>0.15259313399999999</v>
      </c>
      <c r="K12" s="2">
        <v>11</v>
      </c>
      <c r="L12" s="1" t="s">
        <v>20</v>
      </c>
      <c r="M12" s="2">
        <v>0.98453536846699996</v>
      </c>
      <c r="N12" s="2">
        <v>0.98030235728000004</v>
      </c>
      <c r="O12" s="2">
        <v>1.6368235683100001</v>
      </c>
      <c r="P12" s="2">
        <v>0.187852205247</v>
      </c>
      <c r="Q12" s="2">
        <v>193</v>
      </c>
      <c r="R12" s="1" t="s">
        <v>21</v>
      </c>
    </row>
    <row r="13" spans="1:19" x14ac:dyDescent="0.3">
      <c r="A13" s="1" t="s">
        <v>18</v>
      </c>
      <c r="B13" s="1" t="s">
        <v>19</v>
      </c>
      <c r="C13" s="1" t="s">
        <v>109</v>
      </c>
      <c r="D13" s="2">
        <v>1229.05598265</v>
      </c>
      <c r="E13" s="2">
        <v>13.4129325405</v>
      </c>
      <c r="F13" s="2">
        <v>3.6285511327700002</v>
      </c>
      <c r="G13" s="2">
        <v>1510.7744351900001</v>
      </c>
      <c r="H13" s="2">
        <v>229.461372673</v>
      </c>
      <c r="I13" s="2">
        <v>1.2183021146199999</v>
      </c>
      <c r="J13" s="2">
        <v>0.18374494305200001</v>
      </c>
      <c r="K13" s="2">
        <v>13</v>
      </c>
      <c r="L13" s="1" t="s">
        <v>20</v>
      </c>
      <c r="M13" s="2">
        <v>0.91791912169500001</v>
      </c>
      <c r="N13" s="2">
        <v>0.90246261237299996</v>
      </c>
      <c r="O13" s="2">
        <v>1386.7687426299999</v>
      </c>
      <c r="P13" s="2">
        <v>207.08030982099999</v>
      </c>
      <c r="Q13" s="2">
        <v>199</v>
      </c>
      <c r="R13" s="1" t="s">
        <v>21</v>
      </c>
    </row>
    <row r="14" spans="1:19" x14ac:dyDescent="0.3">
      <c r="A14" s="1" t="s">
        <v>18</v>
      </c>
      <c r="B14" s="1" t="s">
        <v>19</v>
      </c>
      <c r="C14" s="1" t="s">
        <v>113</v>
      </c>
      <c r="D14" s="2">
        <v>13.3770125701</v>
      </c>
      <c r="E14" s="2">
        <v>0</v>
      </c>
      <c r="F14" s="2">
        <v>0</v>
      </c>
      <c r="G14" s="2">
        <v>98.340697616</v>
      </c>
      <c r="H14" s="2">
        <v>22.4597401095</v>
      </c>
      <c r="I14" s="2">
        <v>7.3514693285000003</v>
      </c>
      <c r="J14" s="2">
        <v>1.6789802649700001</v>
      </c>
      <c r="K14" s="2">
        <v>13</v>
      </c>
      <c r="L14" s="1" t="s">
        <v>42</v>
      </c>
      <c r="M14" s="2">
        <v>0.91791912169500001</v>
      </c>
      <c r="N14" s="2">
        <v>0.90246261237299996</v>
      </c>
      <c r="O14" s="2">
        <v>90.268806782599995</v>
      </c>
      <c r="P14" s="2">
        <v>20.269075732400001</v>
      </c>
      <c r="Q14" s="2">
        <v>199</v>
      </c>
      <c r="R14" s="1" t="s">
        <v>43</v>
      </c>
    </row>
    <row r="15" spans="1:19" x14ac:dyDescent="0.3">
      <c r="A15" s="1" t="s">
        <v>18</v>
      </c>
      <c r="B15" s="1" t="s">
        <v>19</v>
      </c>
      <c r="C15" s="1" t="s">
        <v>115</v>
      </c>
      <c r="D15" s="2">
        <v>51.888502582000001</v>
      </c>
      <c r="E15" s="2">
        <v>0</v>
      </c>
      <c r="F15" s="2">
        <v>0</v>
      </c>
      <c r="G15" s="2">
        <v>306.27152640399999</v>
      </c>
      <c r="H15" s="2">
        <v>73.550088712499999</v>
      </c>
      <c r="I15" s="2">
        <v>5.9024930603900003</v>
      </c>
      <c r="J15" s="2">
        <v>1.41746408265</v>
      </c>
      <c r="K15" s="2">
        <v>13</v>
      </c>
      <c r="L15" s="1" t="s">
        <v>88</v>
      </c>
      <c r="M15" s="2">
        <v>0.91791912169500001</v>
      </c>
      <c r="N15" s="2">
        <v>0.90246261237299996</v>
      </c>
      <c r="O15" s="2">
        <v>281.13249051700001</v>
      </c>
      <c r="P15" s="2">
        <v>66.376205199699996</v>
      </c>
      <c r="Q15" s="2">
        <v>199</v>
      </c>
      <c r="R15" s="1" t="s">
        <v>89</v>
      </c>
    </row>
    <row r="16" spans="1:19" x14ac:dyDescent="0.3">
      <c r="A16" s="1" t="s">
        <v>18</v>
      </c>
      <c r="B16" s="1" t="s">
        <v>19</v>
      </c>
      <c r="C16" s="1" t="s">
        <v>119</v>
      </c>
      <c r="D16" s="2">
        <v>8.1470944969299994E-3</v>
      </c>
      <c r="E16" s="2">
        <v>0</v>
      </c>
      <c r="F16" s="2">
        <v>0</v>
      </c>
      <c r="G16" s="2">
        <v>4.5981762597999999E-2</v>
      </c>
      <c r="H16" s="2">
        <v>1.10768729862E-2</v>
      </c>
      <c r="I16" s="2">
        <v>5.6439461473500003</v>
      </c>
      <c r="J16" s="2">
        <v>1.35961022551</v>
      </c>
      <c r="K16" s="2">
        <v>13</v>
      </c>
      <c r="L16" s="1" t="s">
        <v>51</v>
      </c>
      <c r="M16" s="2">
        <v>0.91791912169500001</v>
      </c>
      <c r="N16" s="2">
        <v>0.90246261237299996</v>
      </c>
      <c r="O16" s="2">
        <v>4.2207539138000003E-2</v>
      </c>
      <c r="P16" s="2">
        <v>9.9964637320700007E-3</v>
      </c>
      <c r="Q16" s="2">
        <v>199</v>
      </c>
      <c r="R16" s="1" t="s">
        <v>52</v>
      </c>
    </row>
    <row r="17" spans="1:19" x14ac:dyDescent="0.3">
      <c r="A17" s="1" t="s">
        <v>18</v>
      </c>
      <c r="B17" s="1" t="s">
        <v>19</v>
      </c>
      <c r="C17" s="1" t="s">
        <v>121</v>
      </c>
      <c r="D17" s="2">
        <v>11.245248850399999</v>
      </c>
      <c r="E17" s="2">
        <v>0</v>
      </c>
      <c r="F17" s="2">
        <v>0</v>
      </c>
      <c r="G17" s="2">
        <v>111.94290326300001</v>
      </c>
      <c r="H17" s="2">
        <v>8.3651562212999995</v>
      </c>
      <c r="I17" s="2">
        <v>9.9546843962900002</v>
      </c>
      <c r="J17" s="2">
        <v>0.74388360209600002</v>
      </c>
      <c r="K17" s="2">
        <v>13</v>
      </c>
      <c r="L17" s="1" t="s">
        <v>30</v>
      </c>
      <c r="M17" s="2">
        <v>0.91791912169500001</v>
      </c>
      <c r="N17" s="2">
        <v>0.90246261237299996</v>
      </c>
      <c r="O17" s="2">
        <v>102.75453144399999</v>
      </c>
      <c r="P17" s="2">
        <v>7.5492407363799998</v>
      </c>
      <c r="Q17" s="2">
        <v>199</v>
      </c>
      <c r="R17" s="1" t="s">
        <v>31</v>
      </c>
    </row>
    <row r="18" spans="1:19" x14ac:dyDescent="0.3">
      <c r="A18" s="1" t="s">
        <v>18</v>
      </c>
      <c r="B18" s="1" t="s">
        <v>19</v>
      </c>
      <c r="C18" s="1" t="s">
        <v>122</v>
      </c>
      <c r="D18" s="2">
        <v>117.83652031</v>
      </c>
      <c r="E18" s="2">
        <v>0</v>
      </c>
      <c r="F18" s="2">
        <v>0</v>
      </c>
      <c r="G18" s="2">
        <v>219.62511477699999</v>
      </c>
      <c r="H18" s="2">
        <v>39.231417535699997</v>
      </c>
      <c r="I18" s="2">
        <v>1.8638119506499999</v>
      </c>
      <c r="J18" s="2">
        <v>0.33293088961299999</v>
      </c>
      <c r="K18" s="2">
        <v>13</v>
      </c>
      <c r="L18" s="1" t="s">
        <v>32</v>
      </c>
      <c r="M18" s="2">
        <v>0.91791912169500001</v>
      </c>
      <c r="N18" s="2">
        <v>0.90246261237299996</v>
      </c>
      <c r="O18" s="2">
        <v>201.598092458</v>
      </c>
      <c r="P18" s="2">
        <v>35.404887556399999</v>
      </c>
      <c r="Q18" s="2">
        <v>199</v>
      </c>
      <c r="R18" s="1" t="s">
        <v>33</v>
      </c>
    </row>
    <row r="19" spans="1:19" x14ac:dyDescent="0.3">
      <c r="A19" s="1" t="s">
        <v>18</v>
      </c>
      <c r="B19" s="1" t="s">
        <v>19</v>
      </c>
      <c r="C19" s="1" t="s">
        <v>90</v>
      </c>
      <c r="D19" s="2">
        <v>1.73709429935</v>
      </c>
      <c r="E19" s="2">
        <v>0</v>
      </c>
      <c r="F19" s="2">
        <v>0</v>
      </c>
      <c r="G19" s="2">
        <v>8.4379100368700009</v>
      </c>
      <c r="H19" s="2">
        <v>0.64374929608999998</v>
      </c>
      <c r="I19" s="2">
        <v>4.8574853075200002</v>
      </c>
      <c r="J19" s="2">
        <v>0.37058972350000002</v>
      </c>
      <c r="K19" s="2">
        <v>11</v>
      </c>
      <c r="L19" s="1" t="s">
        <v>24</v>
      </c>
      <c r="M19" s="2">
        <v>0.98701875373199999</v>
      </c>
      <c r="N19" s="2">
        <v>0.98389131357600002</v>
      </c>
      <c r="O19" s="2">
        <v>8.3283754486900001</v>
      </c>
      <c r="P19" s="2">
        <v>0.63337934054300005</v>
      </c>
      <c r="Q19" s="2">
        <v>192</v>
      </c>
      <c r="R19" s="1" t="s">
        <v>25</v>
      </c>
      <c r="S19" s="1" t="s">
        <v>159</v>
      </c>
    </row>
    <row r="20" spans="1:19" x14ac:dyDescent="0.3">
      <c r="A20" s="1" t="s">
        <v>18</v>
      </c>
      <c r="B20" s="1" t="s">
        <v>19</v>
      </c>
      <c r="C20" s="1" t="s">
        <v>90</v>
      </c>
      <c r="D20" s="2">
        <v>25.6157408304</v>
      </c>
      <c r="E20" s="2">
        <v>0</v>
      </c>
      <c r="F20" s="2">
        <v>0</v>
      </c>
      <c r="G20" s="2">
        <v>124.42808472500001</v>
      </c>
      <c r="H20" s="2">
        <v>9.4929303115899994</v>
      </c>
      <c r="I20" s="2">
        <v>4.8574853075200002</v>
      </c>
      <c r="J20" s="2">
        <v>0.37058972350000002</v>
      </c>
      <c r="K20" s="2">
        <v>11</v>
      </c>
      <c r="L20" s="1" t="s">
        <v>24</v>
      </c>
      <c r="M20" s="2">
        <v>0.98701875373199999</v>
      </c>
      <c r="N20" s="2">
        <v>0.98389131357600002</v>
      </c>
      <c r="O20" s="2">
        <v>122.81285311400001</v>
      </c>
      <c r="P20" s="2">
        <v>9.3400116739500003</v>
      </c>
      <c r="Q20" s="2">
        <v>192</v>
      </c>
      <c r="R20" s="1" t="s">
        <v>25</v>
      </c>
      <c r="S20" s="1" t="s">
        <v>160</v>
      </c>
    </row>
    <row r="21" spans="1:19" x14ac:dyDescent="0.3">
      <c r="A21" s="1" t="s">
        <v>18</v>
      </c>
      <c r="B21" s="1" t="s">
        <v>19</v>
      </c>
      <c r="C21" s="1" t="s">
        <v>90</v>
      </c>
      <c r="D21" s="2">
        <v>5.3232462979199999</v>
      </c>
      <c r="E21" s="2">
        <v>0</v>
      </c>
      <c r="F21" s="2">
        <v>0</v>
      </c>
      <c r="G21" s="2">
        <v>25.8575906805</v>
      </c>
      <c r="H21" s="2">
        <v>1.97274037367</v>
      </c>
      <c r="I21" s="2">
        <v>4.8574853075200002</v>
      </c>
      <c r="J21" s="2">
        <v>0.37058972350000002</v>
      </c>
      <c r="K21" s="2">
        <v>11</v>
      </c>
      <c r="L21" s="1" t="s">
        <v>24</v>
      </c>
      <c r="M21" s="2">
        <v>0.98701875373199999</v>
      </c>
      <c r="N21" s="2">
        <v>0.98389131357600002</v>
      </c>
      <c r="O21" s="2">
        <v>25.521926927900001</v>
      </c>
      <c r="P21" s="2">
        <v>1.94096211759</v>
      </c>
      <c r="Q21" s="2">
        <v>192</v>
      </c>
      <c r="R21" s="1" t="s">
        <v>25</v>
      </c>
      <c r="S21" s="1" t="s">
        <v>160</v>
      </c>
    </row>
    <row r="22" spans="1:19" x14ac:dyDescent="0.3">
      <c r="A22" s="1" t="s">
        <v>18</v>
      </c>
      <c r="B22" s="1" t="s">
        <v>19</v>
      </c>
      <c r="C22" s="1" t="s">
        <v>101</v>
      </c>
      <c r="D22" s="2">
        <v>59.744066460900001</v>
      </c>
      <c r="E22" s="2">
        <v>0</v>
      </c>
      <c r="F22" s="2">
        <v>0</v>
      </c>
      <c r="G22" s="2">
        <v>289.50087367100002</v>
      </c>
      <c r="H22" s="2">
        <v>22.0682287301</v>
      </c>
      <c r="I22" s="2">
        <v>4.8456841125899999</v>
      </c>
      <c r="J22" s="2">
        <v>0.36937942188</v>
      </c>
      <c r="K22" s="2">
        <v>11</v>
      </c>
      <c r="L22" s="1" t="s">
        <v>24</v>
      </c>
      <c r="M22" s="2">
        <v>0.98453536846699996</v>
      </c>
      <c r="N22" s="2">
        <v>0.98030235728000004</v>
      </c>
      <c r="O22" s="2">
        <v>285.02384933100001</v>
      </c>
      <c r="P22" s="2">
        <v>21.633536645100001</v>
      </c>
      <c r="Q22" s="2">
        <v>193</v>
      </c>
      <c r="R22" s="1" t="s">
        <v>25</v>
      </c>
      <c r="S22" s="1" t="s">
        <v>158</v>
      </c>
    </row>
    <row r="23" spans="1:19" x14ac:dyDescent="0.3">
      <c r="A23" s="1" t="s">
        <v>18</v>
      </c>
      <c r="B23" s="1" t="s">
        <v>19</v>
      </c>
      <c r="C23" s="1" t="s">
        <v>101</v>
      </c>
      <c r="D23" s="2">
        <v>21.345948295900001</v>
      </c>
      <c r="E23" s="2">
        <v>0</v>
      </c>
      <c r="F23" s="2">
        <v>0</v>
      </c>
      <c r="G23" s="2">
        <v>103.43572252600001</v>
      </c>
      <c r="H23" s="2">
        <v>7.8847540410199999</v>
      </c>
      <c r="I23" s="2">
        <v>4.8456841125899999</v>
      </c>
      <c r="J23" s="2">
        <v>0.36937942188</v>
      </c>
      <c r="K23" s="2">
        <v>11</v>
      </c>
      <c r="L23" s="1" t="s">
        <v>24</v>
      </c>
      <c r="M23" s="2">
        <v>0.98453536846699996</v>
      </c>
      <c r="N23" s="2">
        <v>0.98030235728000004</v>
      </c>
      <c r="O23" s="2">
        <v>101.836127189</v>
      </c>
      <c r="P23" s="2">
        <v>7.7294429729800003</v>
      </c>
      <c r="Q23" s="2">
        <v>193</v>
      </c>
      <c r="R23" s="1" t="s">
        <v>25</v>
      </c>
      <c r="S23" s="1" t="s">
        <v>158</v>
      </c>
    </row>
    <row r="24" spans="1:19" x14ac:dyDescent="0.3">
      <c r="A24" s="1" t="s">
        <v>18</v>
      </c>
      <c r="B24" s="1" t="s">
        <v>19</v>
      </c>
      <c r="C24" s="1" t="s">
        <v>101</v>
      </c>
      <c r="D24" s="2">
        <v>20.394270652500001</v>
      </c>
      <c r="E24" s="2">
        <v>0</v>
      </c>
      <c r="F24" s="2">
        <v>0</v>
      </c>
      <c r="G24" s="2">
        <v>98.824193288700002</v>
      </c>
      <c r="H24" s="2">
        <v>7.5332239032799997</v>
      </c>
      <c r="I24" s="2">
        <v>4.8456841125899999</v>
      </c>
      <c r="J24" s="2">
        <v>0.36937942188</v>
      </c>
      <c r="K24" s="2">
        <v>11</v>
      </c>
      <c r="L24" s="1" t="s">
        <v>24</v>
      </c>
      <c r="M24" s="2">
        <v>0.98453536846699996</v>
      </c>
      <c r="N24" s="2">
        <v>0.98030235728000004</v>
      </c>
      <c r="O24" s="2">
        <v>97.295913552900004</v>
      </c>
      <c r="P24" s="2">
        <v>7.3848371503100001</v>
      </c>
      <c r="Q24" s="2">
        <v>193</v>
      </c>
      <c r="R24" s="1" t="s">
        <v>25</v>
      </c>
      <c r="S24" s="1" t="s">
        <v>160</v>
      </c>
    </row>
    <row r="25" spans="1:19" x14ac:dyDescent="0.3">
      <c r="A25" s="1" t="s">
        <v>18</v>
      </c>
      <c r="B25" s="1" t="s">
        <v>19</v>
      </c>
      <c r="C25" s="1" t="s">
        <v>101</v>
      </c>
      <c r="D25" s="2">
        <v>15.6291355378</v>
      </c>
      <c r="E25" s="2">
        <v>0</v>
      </c>
      <c r="F25" s="2">
        <v>0</v>
      </c>
      <c r="G25" s="2">
        <v>75.733853769000007</v>
      </c>
      <c r="H25" s="2">
        <v>5.77308104944</v>
      </c>
      <c r="I25" s="2">
        <v>4.8456841125899999</v>
      </c>
      <c r="J25" s="2">
        <v>0.36937942188</v>
      </c>
      <c r="K25" s="2">
        <v>11</v>
      </c>
      <c r="L25" s="1" t="s">
        <v>24</v>
      </c>
      <c r="M25" s="2">
        <v>0.98453536846699996</v>
      </c>
      <c r="N25" s="2">
        <v>0.98030235728000004</v>
      </c>
      <c r="O25" s="2">
        <v>74.562657625900002</v>
      </c>
      <c r="P25" s="2">
        <v>5.6593649615299997</v>
      </c>
      <c r="Q25" s="2">
        <v>193</v>
      </c>
      <c r="R25" s="1" t="s">
        <v>25</v>
      </c>
      <c r="S25" s="1" t="s">
        <v>160</v>
      </c>
    </row>
    <row r="26" spans="1:19" x14ac:dyDescent="0.3">
      <c r="A26" s="1" t="s">
        <v>18</v>
      </c>
      <c r="B26" s="1" t="s">
        <v>19</v>
      </c>
      <c r="C26" s="1" t="s">
        <v>45</v>
      </c>
      <c r="D26" s="2">
        <v>4.4895167312200002</v>
      </c>
      <c r="E26" s="2">
        <v>0</v>
      </c>
      <c r="F26" s="2">
        <v>0</v>
      </c>
      <c r="G26" s="2">
        <v>16.417021197099999</v>
      </c>
      <c r="H26" s="2">
        <v>1.2868614226599999</v>
      </c>
      <c r="I26" s="2">
        <v>3.6567457434600001</v>
      </c>
      <c r="J26" s="2">
        <v>0.28663695887700003</v>
      </c>
      <c r="K26" s="2">
        <v>13</v>
      </c>
      <c r="L26" s="1" t="s">
        <v>24</v>
      </c>
      <c r="M26" s="2">
        <v>0.95495476263300005</v>
      </c>
      <c r="N26" s="2">
        <v>0.93784760384599997</v>
      </c>
      <c r="O26" s="2">
        <v>15.6775125804</v>
      </c>
      <c r="P26" s="2">
        <v>1.20687990173</v>
      </c>
      <c r="Q26" s="2">
        <v>203</v>
      </c>
      <c r="R26" s="1" t="s">
        <v>25</v>
      </c>
    </row>
    <row r="27" spans="1:19" x14ac:dyDescent="0.3">
      <c r="A27" s="1" t="s">
        <v>18</v>
      </c>
      <c r="B27" s="1" t="s">
        <v>19</v>
      </c>
      <c r="C27" s="1" t="s">
        <v>45</v>
      </c>
      <c r="D27" s="2">
        <v>6.2846477282600004</v>
      </c>
      <c r="E27" s="2">
        <v>0</v>
      </c>
      <c r="F27" s="2">
        <v>0</v>
      </c>
      <c r="G27" s="2">
        <v>22.9813588295</v>
      </c>
      <c r="H27" s="2">
        <v>1.8014123124400001</v>
      </c>
      <c r="I27" s="2">
        <v>3.6567457434600001</v>
      </c>
      <c r="J27" s="2">
        <v>0.28663695887700003</v>
      </c>
      <c r="K27" s="2">
        <v>13</v>
      </c>
      <c r="L27" s="1" t="s">
        <v>24</v>
      </c>
      <c r="M27" s="2">
        <v>0.95495476263300005</v>
      </c>
      <c r="N27" s="2">
        <v>0.93784760384599997</v>
      </c>
      <c r="O27" s="2">
        <v>21.946158065999999</v>
      </c>
      <c r="P27" s="2">
        <v>1.68945022076</v>
      </c>
      <c r="Q27" s="2">
        <v>203</v>
      </c>
      <c r="R27" s="1" t="s">
        <v>25</v>
      </c>
    </row>
    <row r="28" spans="1:19" x14ac:dyDescent="0.3">
      <c r="A28" s="1" t="s">
        <v>18</v>
      </c>
      <c r="B28" s="1" t="s">
        <v>19</v>
      </c>
      <c r="C28" s="1" t="s">
        <v>116</v>
      </c>
      <c r="D28" s="2">
        <v>50.369111994400001</v>
      </c>
      <c r="E28" s="2">
        <v>0</v>
      </c>
      <c r="F28" s="2">
        <v>0</v>
      </c>
      <c r="G28" s="2">
        <v>184.678259462</v>
      </c>
      <c r="H28" s="2">
        <v>14.513091978</v>
      </c>
      <c r="I28" s="2">
        <v>3.6664982198299998</v>
      </c>
      <c r="J28" s="2">
        <v>0.28813475964399998</v>
      </c>
      <c r="K28" s="2">
        <v>13</v>
      </c>
      <c r="L28" s="1" t="s">
        <v>24</v>
      </c>
      <c r="M28" s="2">
        <v>0.91791912169500001</v>
      </c>
      <c r="N28" s="2">
        <v>0.90246261237299996</v>
      </c>
      <c r="O28" s="2">
        <v>169.51970572100001</v>
      </c>
      <c r="P28" s="2">
        <v>13.0975229001</v>
      </c>
      <c r="Q28" s="2">
        <v>199</v>
      </c>
      <c r="R28" s="1" t="s">
        <v>25</v>
      </c>
    </row>
    <row r="29" spans="1:19" x14ac:dyDescent="0.3">
      <c r="A29" s="1" t="s">
        <v>18</v>
      </c>
      <c r="B29" s="1" t="s">
        <v>19</v>
      </c>
      <c r="C29" s="1" t="s">
        <v>116</v>
      </c>
      <c r="D29" s="2">
        <v>14.464216460099999</v>
      </c>
      <c r="E29" s="2">
        <v>0</v>
      </c>
      <c r="F29" s="2">
        <v>0</v>
      </c>
      <c r="G29" s="2">
        <v>53.0330239022</v>
      </c>
      <c r="H29" s="2">
        <v>4.1676435331699997</v>
      </c>
      <c r="I29" s="2">
        <v>3.6664982198299998</v>
      </c>
      <c r="J29" s="2">
        <v>0.28813475964399998</v>
      </c>
      <c r="K29" s="2">
        <v>13</v>
      </c>
      <c r="L29" s="1" t="s">
        <v>24</v>
      </c>
      <c r="M29" s="2">
        <v>0.91791912169500001</v>
      </c>
      <c r="N29" s="2">
        <v>0.90246261237299996</v>
      </c>
      <c r="O29" s="2">
        <v>48.680026721099999</v>
      </c>
      <c r="P29" s="2">
        <v>3.7611424703799998</v>
      </c>
      <c r="Q29" s="2">
        <v>199</v>
      </c>
      <c r="R29" s="1" t="s">
        <v>25</v>
      </c>
    </row>
    <row r="30" spans="1:19" x14ac:dyDescent="0.3">
      <c r="A30" s="1" t="s">
        <v>18</v>
      </c>
      <c r="B30" s="1" t="s">
        <v>19</v>
      </c>
      <c r="C30" s="1" t="s">
        <v>116</v>
      </c>
      <c r="D30" s="2">
        <v>34.572025072700001</v>
      </c>
      <c r="E30" s="2">
        <v>0</v>
      </c>
      <c r="F30" s="2">
        <v>0</v>
      </c>
      <c r="G30" s="2">
        <v>126.75826838499999</v>
      </c>
      <c r="H30" s="2">
        <v>9.9614021347299992</v>
      </c>
      <c r="I30" s="2">
        <v>3.6664982198299998</v>
      </c>
      <c r="J30" s="2">
        <v>0.28813475964399998</v>
      </c>
      <c r="K30" s="2">
        <v>13</v>
      </c>
      <c r="L30" s="1" t="s">
        <v>24</v>
      </c>
      <c r="M30" s="2">
        <v>0.91791912169500001</v>
      </c>
      <c r="N30" s="2">
        <v>0.90246261237299996</v>
      </c>
      <c r="O30" s="2">
        <v>116.353838384</v>
      </c>
      <c r="P30" s="2">
        <v>8.9897929934099992</v>
      </c>
      <c r="Q30" s="2">
        <v>199</v>
      </c>
      <c r="R30" s="1" t="s">
        <v>25</v>
      </c>
    </row>
    <row r="31" spans="1:19" x14ac:dyDescent="0.3">
      <c r="A31" s="1" t="s">
        <v>18</v>
      </c>
      <c r="B31" s="1" t="s">
        <v>19</v>
      </c>
      <c r="C31" s="1" t="s">
        <v>45</v>
      </c>
      <c r="D31" s="2">
        <v>22.099614879400001</v>
      </c>
      <c r="E31" s="2">
        <v>0</v>
      </c>
      <c r="F31" s="2">
        <v>0</v>
      </c>
      <c r="G31" s="2">
        <v>80.812672642400003</v>
      </c>
      <c r="H31" s="2">
        <v>6.33456640138</v>
      </c>
      <c r="I31" s="2">
        <v>3.6567457434600001</v>
      </c>
      <c r="J31" s="2">
        <v>0.28663695887700003</v>
      </c>
      <c r="K31" s="2">
        <v>13</v>
      </c>
      <c r="L31" s="1" t="s">
        <v>24</v>
      </c>
      <c r="M31" s="2">
        <v>0.95495476263300005</v>
      </c>
      <c r="N31" s="2">
        <v>0.93784760384599997</v>
      </c>
      <c r="O31" s="2">
        <v>77.172446620900004</v>
      </c>
      <c r="P31" s="2">
        <v>5.9408579209400001</v>
      </c>
      <c r="Q31" s="2">
        <v>203</v>
      </c>
      <c r="R31" s="1" t="s">
        <v>25</v>
      </c>
      <c r="S31" s="1" t="s">
        <v>158</v>
      </c>
    </row>
    <row r="32" spans="1:19" x14ac:dyDescent="0.3">
      <c r="A32" s="1" t="s">
        <v>18</v>
      </c>
      <c r="B32" s="1" t="s">
        <v>19</v>
      </c>
      <c r="C32" s="1" t="s">
        <v>45</v>
      </c>
      <c r="D32" s="2">
        <v>23.682395443299999</v>
      </c>
      <c r="E32" s="2">
        <v>0</v>
      </c>
      <c r="F32" s="2">
        <v>0</v>
      </c>
      <c r="G32" s="2">
        <v>86.600498732199995</v>
      </c>
      <c r="H32" s="2">
        <v>6.7882498087899998</v>
      </c>
      <c r="I32" s="2">
        <v>3.6567457434600001</v>
      </c>
      <c r="J32" s="2">
        <v>0.28663695887700003</v>
      </c>
      <c r="K32" s="2">
        <v>13</v>
      </c>
      <c r="L32" s="1" t="s">
        <v>24</v>
      </c>
      <c r="M32" s="2">
        <v>0.95495476263300005</v>
      </c>
      <c r="N32" s="2">
        <v>0.93784760384599997</v>
      </c>
      <c r="O32" s="2">
        <v>82.699558710700003</v>
      </c>
      <c r="P32" s="2">
        <v>6.3663438174799998</v>
      </c>
      <c r="Q32" s="2">
        <v>203</v>
      </c>
      <c r="R32" s="1" t="s">
        <v>25</v>
      </c>
      <c r="S32" s="1" t="s">
        <v>158</v>
      </c>
    </row>
    <row r="33" spans="1:19" x14ac:dyDescent="0.3">
      <c r="A33" s="1" t="s">
        <v>18</v>
      </c>
      <c r="B33" s="1" t="s">
        <v>19</v>
      </c>
      <c r="C33" s="1" t="s">
        <v>45</v>
      </c>
      <c r="D33" s="2">
        <v>4.2023538683300004</v>
      </c>
      <c r="E33" s="2">
        <v>0</v>
      </c>
      <c r="F33" s="2">
        <v>0</v>
      </c>
      <c r="G33" s="2">
        <v>15.3669396205</v>
      </c>
      <c r="H33" s="2">
        <v>1.20454993294</v>
      </c>
      <c r="I33" s="2">
        <v>3.6567457434600001</v>
      </c>
      <c r="J33" s="2">
        <v>0.28663695887700003</v>
      </c>
      <c r="K33" s="2">
        <v>13</v>
      </c>
      <c r="L33" s="1" t="s">
        <v>24</v>
      </c>
      <c r="M33" s="2">
        <v>0.95495476263300005</v>
      </c>
      <c r="N33" s="2">
        <v>0.93784760384599997</v>
      </c>
      <c r="O33" s="2">
        <v>14.674732177699999</v>
      </c>
      <c r="P33" s="2">
        <v>1.1296842683199999</v>
      </c>
      <c r="Q33" s="2">
        <v>203</v>
      </c>
      <c r="R33" s="1" t="s">
        <v>25</v>
      </c>
      <c r="S33" s="1" t="s">
        <v>158</v>
      </c>
    </row>
    <row r="34" spans="1:19" x14ac:dyDescent="0.3">
      <c r="A34" s="1" t="s">
        <v>18</v>
      </c>
      <c r="B34" s="1" t="s">
        <v>19</v>
      </c>
      <c r="C34" s="1" t="s">
        <v>116</v>
      </c>
      <c r="D34" s="2">
        <v>19.418935340899999</v>
      </c>
      <c r="E34" s="2">
        <v>0</v>
      </c>
      <c r="F34" s="2">
        <v>0</v>
      </c>
      <c r="G34" s="2">
        <v>71.199491858399995</v>
      </c>
      <c r="H34" s="2">
        <v>5.5952702669900001</v>
      </c>
      <c r="I34" s="2">
        <v>3.6664982198299998</v>
      </c>
      <c r="J34" s="2">
        <v>0.28813475964399998</v>
      </c>
      <c r="K34" s="2">
        <v>13</v>
      </c>
      <c r="L34" s="1" t="s">
        <v>24</v>
      </c>
      <c r="M34" s="2">
        <v>0.91791912169500001</v>
      </c>
      <c r="N34" s="2">
        <v>0.90246261237299996</v>
      </c>
      <c r="O34" s="2">
        <v>65.355375031799994</v>
      </c>
      <c r="P34" s="2">
        <v>5.0495222220800002</v>
      </c>
      <c r="Q34" s="2">
        <v>199</v>
      </c>
      <c r="R34" s="1" t="s">
        <v>25</v>
      </c>
      <c r="S34" s="1" t="s">
        <v>158</v>
      </c>
    </row>
    <row r="35" spans="1:19" x14ac:dyDescent="0.3">
      <c r="A35" s="1" t="s">
        <v>18</v>
      </c>
      <c r="B35" s="1" t="s">
        <v>19</v>
      </c>
      <c r="C35" s="1" t="s">
        <v>116</v>
      </c>
      <c r="D35" s="2">
        <v>9.2639468105299994</v>
      </c>
      <c r="E35" s="2">
        <v>0</v>
      </c>
      <c r="F35" s="2">
        <v>0</v>
      </c>
      <c r="G35" s="2">
        <v>33.966244489399998</v>
      </c>
      <c r="H35" s="2">
        <v>2.6692650876099999</v>
      </c>
      <c r="I35" s="2">
        <v>3.6664982198299998</v>
      </c>
      <c r="J35" s="2">
        <v>0.28813475964399998</v>
      </c>
      <c r="K35" s="2">
        <v>13</v>
      </c>
      <c r="L35" s="1" t="s">
        <v>24</v>
      </c>
      <c r="M35" s="2">
        <v>0.91791912169500001</v>
      </c>
      <c r="N35" s="2">
        <v>0.90246261237299996</v>
      </c>
      <c r="O35" s="2">
        <v>31.178265309</v>
      </c>
      <c r="P35" s="2">
        <v>2.4089119440800002</v>
      </c>
      <c r="Q35" s="2">
        <v>199</v>
      </c>
      <c r="R35" s="1" t="s">
        <v>25</v>
      </c>
      <c r="S35" s="1" t="s">
        <v>158</v>
      </c>
    </row>
    <row r="36" spans="1:19" x14ac:dyDescent="0.3">
      <c r="A36" s="1" t="s">
        <v>18</v>
      </c>
      <c r="B36" s="1" t="s">
        <v>19</v>
      </c>
      <c r="C36" s="1" t="s">
        <v>126</v>
      </c>
      <c r="D36" s="2">
        <v>28.2743872462</v>
      </c>
      <c r="E36" s="2">
        <v>0</v>
      </c>
      <c r="F36" s="2">
        <v>0</v>
      </c>
      <c r="G36" s="2">
        <v>102.469200345</v>
      </c>
      <c r="H36" s="2">
        <v>7.9627216817699997</v>
      </c>
      <c r="I36" s="2">
        <v>3.62409977104</v>
      </c>
      <c r="J36" s="2">
        <v>0.28162313872400002</v>
      </c>
      <c r="K36" s="2">
        <v>13</v>
      </c>
      <c r="L36" s="1" t="s">
        <v>24</v>
      </c>
      <c r="M36" s="2">
        <v>0.83131487305499996</v>
      </c>
      <c r="N36" s="2">
        <v>0.78639299146700004</v>
      </c>
      <c r="O36" s="2">
        <v>85.184170277099994</v>
      </c>
      <c r="P36" s="2">
        <v>6.2618285235500002</v>
      </c>
      <c r="Q36" s="2">
        <v>204</v>
      </c>
      <c r="R36" s="1" t="s">
        <v>25</v>
      </c>
      <c r="S36" s="1" t="s">
        <v>158</v>
      </c>
    </row>
    <row r="37" spans="1:19" x14ac:dyDescent="0.3">
      <c r="A37" s="1" t="s">
        <v>18</v>
      </c>
      <c r="B37" s="1" t="s">
        <v>19</v>
      </c>
      <c r="C37" s="1" t="s">
        <v>126</v>
      </c>
      <c r="D37" s="2">
        <v>18.935868642199999</v>
      </c>
      <c r="E37" s="2">
        <v>0</v>
      </c>
      <c r="F37" s="2">
        <v>0</v>
      </c>
      <c r="G37" s="2">
        <v>68.625477210599996</v>
      </c>
      <c r="H37" s="2">
        <v>5.3327787614800002</v>
      </c>
      <c r="I37" s="2">
        <v>3.62409977104</v>
      </c>
      <c r="J37" s="2">
        <v>0.28162313872400002</v>
      </c>
      <c r="K37" s="2">
        <v>13</v>
      </c>
      <c r="L37" s="1" t="s">
        <v>24</v>
      </c>
      <c r="M37" s="2">
        <v>0.83131487305499996</v>
      </c>
      <c r="N37" s="2">
        <v>0.78639299146700004</v>
      </c>
      <c r="O37" s="2">
        <v>57.049379875699998</v>
      </c>
      <c r="P37" s="2">
        <v>4.1936598430699998</v>
      </c>
      <c r="Q37" s="2">
        <v>204</v>
      </c>
      <c r="R37" s="1" t="s">
        <v>25</v>
      </c>
      <c r="S37" s="1" t="s">
        <v>158</v>
      </c>
    </row>
    <row r="38" spans="1:19" x14ac:dyDescent="0.3">
      <c r="A38" s="1" t="s">
        <v>18</v>
      </c>
      <c r="B38" s="1" t="s">
        <v>19</v>
      </c>
      <c r="C38" s="1" t="s">
        <v>68</v>
      </c>
      <c r="D38" s="2">
        <v>0.13269479729600001</v>
      </c>
      <c r="E38" s="2">
        <v>0</v>
      </c>
      <c r="F38" s="2">
        <v>0</v>
      </c>
      <c r="G38" s="2">
        <v>0.64715757778500005</v>
      </c>
      <c r="H38" s="2">
        <v>4.9441418879300002E-2</v>
      </c>
      <c r="I38" s="2">
        <v>4.8770380676</v>
      </c>
      <c r="J38" s="2">
        <v>0.37259500663799999</v>
      </c>
      <c r="K38" s="2">
        <v>11</v>
      </c>
      <c r="L38" s="1" t="s">
        <v>24</v>
      </c>
      <c r="M38" s="2">
        <v>0.92434468638</v>
      </c>
      <c r="N38" s="2">
        <v>0.90108181407700005</v>
      </c>
      <c r="O38" s="2">
        <v>0.59819666827600004</v>
      </c>
      <c r="P38" s="2">
        <v>4.4550763414299997E-2</v>
      </c>
      <c r="Q38" s="2">
        <v>194</v>
      </c>
      <c r="R38" s="1" t="s">
        <v>25</v>
      </c>
      <c r="S38" s="1" t="s">
        <v>138</v>
      </c>
    </row>
    <row r="39" spans="1:19" x14ac:dyDescent="0.3">
      <c r="A39" s="1" t="s">
        <v>18</v>
      </c>
      <c r="B39" s="1" t="s">
        <v>19</v>
      </c>
      <c r="C39" s="1" t="s">
        <v>68</v>
      </c>
      <c r="D39" s="2">
        <v>63.809855038999999</v>
      </c>
      <c r="E39" s="2">
        <v>0</v>
      </c>
      <c r="F39" s="2">
        <v>0</v>
      </c>
      <c r="G39" s="2">
        <v>311.20309211300003</v>
      </c>
      <c r="H39" s="2">
        <v>23.775233361800002</v>
      </c>
      <c r="I39" s="2">
        <v>4.8770380676</v>
      </c>
      <c r="J39" s="2">
        <v>0.37259500663799999</v>
      </c>
      <c r="K39" s="2">
        <v>11</v>
      </c>
      <c r="L39" s="1" t="s">
        <v>24</v>
      </c>
      <c r="M39" s="2">
        <v>0.92434468638</v>
      </c>
      <c r="N39" s="2">
        <v>0.90108181407700005</v>
      </c>
      <c r="O39" s="2">
        <v>287.65892458000002</v>
      </c>
      <c r="P39" s="2">
        <v>21.423430407800002</v>
      </c>
      <c r="Q39" s="2">
        <v>194</v>
      </c>
      <c r="R39" s="1" t="s">
        <v>25</v>
      </c>
      <c r="S39" s="1" t="s">
        <v>138</v>
      </c>
    </row>
    <row r="40" spans="1:19" x14ac:dyDescent="0.3">
      <c r="D40" s="2">
        <f>SUM(D2:D39)</f>
        <v>2791.2044414977722</v>
      </c>
      <c r="G40" s="2">
        <f>SUM(G2:G39)</f>
        <v>5672.0205309562434</v>
      </c>
      <c r="H40" s="2">
        <f>SUM(H2:H39)</f>
        <v>751.06284331143922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9C81-E78E-493A-B973-B7E9F4790688}">
  <dimension ref="A1:R4"/>
  <sheetViews>
    <sheetView workbookViewId="0">
      <selection activeCell="G2" sqref="G2:H4"/>
    </sheetView>
  </sheetViews>
  <sheetFormatPr defaultColWidth="32.88671875" defaultRowHeight="14.4" x14ac:dyDescent="0.3"/>
  <cols>
    <col min="1" max="1" width="9.6640625" style="1" bestFit="1" customWidth="1"/>
    <col min="2" max="2" width="9.88671875" style="1" bestFit="1" customWidth="1"/>
    <col min="3" max="3" width="16.33203125" style="1" bestFit="1" customWidth="1"/>
    <col min="4" max="4" width="15.6640625" style="2" bestFit="1" customWidth="1"/>
    <col min="5" max="6" width="13.6640625" style="2" bestFit="1" customWidth="1"/>
    <col min="7" max="7" width="16.6640625" style="2" bestFit="1" customWidth="1"/>
    <col min="8" max="8" width="15.6640625" style="2" bestFit="1" customWidth="1"/>
    <col min="9" max="10" width="13.6640625" style="2" bestFit="1" customWidth="1"/>
    <col min="11" max="11" width="14.6640625" style="2" bestFit="1" customWidth="1"/>
    <col min="12" max="12" width="28.6640625" style="1" bestFit="1" customWidth="1"/>
    <col min="13" max="14" width="13.6640625" style="2" bestFit="1" customWidth="1"/>
    <col min="15" max="15" width="16.6640625" style="2" bestFit="1" customWidth="1"/>
    <col min="16" max="17" width="15.6640625" style="2" bestFit="1" customWidth="1"/>
    <col min="18" max="18" width="8.44140625" style="1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79</v>
      </c>
      <c r="D2" s="2">
        <v>606.43310342200004</v>
      </c>
      <c r="E2" s="2">
        <v>0</v>
      </c>
      <c r="F2" s="2">
        <v>0</v>
      </c>
      <c r="G2" s="2">
        <v>2952.9683089599998</v>
      </c>
      <c r="H2" s="2">
        <v>225.47920506</v>
      </c>
      <c r="I2" s="2">
        <v>4.8694048730199997</v>
      </c>
      <c r="J2" s="2">
        <v>0.371812164916</v>
      </c>
      <c r="K2" s="2">
        <v>11</v>
      </c>
      <c r="L2" s="1" t="s">
        <v>24</v>
      </c>
      <c r="M2" s="2">
        <v>0.98369535903700001</v>
      </c>
      <c r="N2" s="2">
        <v>0.97916594824900005</v>
      </c>
      <c r="O2" s="2">
        <v>2904.8212209100002</v>
      </c>
      <c r="P2" s="2">
        <v>220.781559633</v>
      </c>
      <c r="Q2" s="2">
        <v>191</v>
      </c>
      <c r="R2" s="1" t="s">
        <v>25</v>
      </c>
    </row>
    <row r="3" spans="1:18" x14ac:dyDescent="0.3">
      <c r="A3" s="1" t="s">
        <v>18</v>
      </c>
      <c r="B3" s="1" t="s">
        <v>19</v>
      </c>
      <c r="C3" s="1" t="s">
        <v>90</v>
      </c>
      <c r="D3" s="2">
        <v>976.09199295400003</v>
      </c>
      <c r="E3" s="2">
        <v>0</v>
      </c>
      <c r="F3" s="2">
        <v>0</v>
      </c>
      <c r="G3" s="2">
        <v>4741.3525145599997</v>
      </c>
      <c r="H3" s="2">
        <v>361.72966177900003</v>
      </c>
      <c r="I3" s="2">
        <v>4.8574853075200002</v>
      </c>
      <c r="J3" s="2">
        <v>0.37058972350000002</v>
      </c>
      <c r="K3" s="2">
        <v>11</v>
      </c>
      <c r="L3" s="1" t="s">
        <v>24</v>
      </c>
      <c r="M3" s="2">
        <v>0.98701875373199999</v>
      </c>
      <c r="N3" s="2">
        <v>0.98389131357600002</v>
      </c>
      <c r="O3" s="2">
        <v>4679.8038499300001</v>
      </c>
      <c r="P3" s="2">
        <v>355.90267208799997</v>
      </c>
      <c r="Q3" s="2">
        <v>192</v>
      </c>
      <c r="R3" s="1" t="s">
        <v>25</v>
      </c>
    </row>
    <row r="4" spans="1:18" x14ac:dyDescent="0.3">
      <c r="D4" s="2">
        <f>SUM(D2:D3)</f>
        <v>1582.525096376</v>
      </c>
      <c r="G4" s="2">
        <f>SUM(G2:G3)</f>
        <v>7694.32082352</v>
      </c>
      <c r="H4" s="2">
        <f>SUM(H2:H3)</f>
        <v>587.20886683900005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6FF3C-3CDC-4C2A-B294-6191DA7110E6}">
  <dimension ref="A1:R17"/>
  <sheetViews>
    <sheetView workbookViewId="0">
      <selection activeCell="G2" sqref="G2:H17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6.33203125" style="1" bestFit="1" customWidth="1"/>
    <col min="4" max="5" width="14.6640625" style="2" bestFit="1" customWidth="1"/>
    <col min="6" max="6" width="13.6640625" style="2" bestFit="1" customWidth="1"/>
    <col min="7" max="7" width="15.6640625" style="2" bestFit="1" customWidth="1"/>
    <col min="8" max="8" width="14.6640625" style="2" bestFit="1" customWidth="1"/>
    <col min="9" max="10" width="13.6640625" style="2" bestFit="1" customWidth="1"/>
    <col min="11" max="11" width="14.6640625" style="2" bestFit="1" customWidth="1"/>
    <col min="12" max="12" width="28.6640625" style="1" bestFit="1" customWidth="1"/>
    <col min="13" max="14" width="13.6640625" style="2" bestFit="1" customWidth="1"/>
    <col min="15" max="15" width="15.6640625" style="2" bestFit="1" customWidth="1"/>
    <col min="16" max="16" width="14.6640625" style="2" bestFit="1" customWidth="1"/>
    <col min="17" max="17" width="15.6640625" style="2" bestFit="1" customWidth="1"/>
    <col min="18" max="18" width="8.44140625" style="1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79</v>
      </c>
      <c r="D2" s="2">
        <v>34.5664211757</v>
      </c>
      <c r="E2" s="2">
        <v>0</v>
      </c>
      <c r="F2" s="2">
        <v>0</v>
      </c>
      <c r="G2" s="2">
        <v>168.317899716</v>
      </c>
      <c r="H2" s="2">
        <v>12.8522158907</v>
      </c>
      <c r="I2" s="2">
        <v>4.8694048730199997</v>
      </c>
      <c r="J2" s="2">
        <v>0.371812164916</v>
      </c>
      <c r="K2" s="2">
        <v>11</v>
      </c>
      <c r="L2" s="1" t="s">
        <v>24</v>
      </c>
      <c r="M2" s="2">
        <v>0.98369535903700001</v>
      </c>
      <c r="N2" s="2">
        <v>0.97916594824900005</v>
      </c>
      <c r="O2" s="2">
        <v>165.57353679299999</v>
      </c>
      <c r="P2" s="2">
        <v>12.5844521598</v>
      </c>
      <c r="Q2" s="2">
        <v>191</v>
      </c>
      <c r="R2" s="1" t="s">
        <v>25</v>
      </c>
    </row>
    <row r="3" spans="1:18" x14ac:dyDescent="0.3">
      <c r="A3" s="1" t="s">
        <v>18</v>
      </c>
      <c r="B3" s="1" t="s">
        <v>19</v>
      </c>
      <c r="C3" s="1" t="s">
        <v>90</v>
      </c>
      <c r="D3" s="2">
        <v>94.929653847300003</v>
      </c>
      <c r="E3" s="2">
        <v>0</v>
      </c>
      <c r="F3" s="2">
        <v>0</v>
      </c>
      <c r="G3" s="2">
        <v>461.119398811</v>
      </c>
      <c r="H3" s="2">
        <v>35.179954171200002</v>
      </c>
      <c r="I3" s="2">
        <v>4.8574853075200002</v>
      </c>
      <c r="J3" s="2">
        <v>0.37058972350000002</v>
      </c>
      <c r="K3" s="2">
        <v>11</v>
      </c>
      <c r="L3" s="1" t="s">
        <v>24</v>
      </c>
      <c r="M3" s="2">
        <v>0.98701875373199999</v>
      </c>
      <c r="N3" s="2">
        <v>0.98389131357600002</v>
      </c>
      <c r="O3" s="2">
        <v>455.13349433600001</v>
      </c>
      <c r="P3" s="2">
        <v>34.613251321100002</v>
      </c>
      <c r="Q3" s="2">
        <v>192</v>
      </c>
      <c r="R3" s="1" t="s">
        <v>25</v>
      </c>
    </row>
    <row r="4" spans="1:18" x14ac:dyDescent="0.3">
      <c r="A4" s="1" t="s">
        <v>18</v>
      </c>
      <c r="B4" s="1" t="s">
        <v>19</v>
      </c>
      <c r="C4" s="1" t="s">
        <v>101</v>
      </c>
      <c r="D4" s="2">
        <v>29.301903905900001</v>
      </c>
      <c r="E4" s="2">
        <v>0</v>
      </c>
      <c r="F4" s="2">
        <v>0</v>
      </c>
      <c r="G4" s="2">
        <v>141.98777022499999</v>
      </c>
      <c r="H4" s="2">
        <v>10.8235203247</v>
      </c>
      <c r="I4" s="2">
        <v>4.8456841125899999</v>
      </c>
      <c r="J4" s="2">
        <v>0.36937942188</v>
      </c>
      <c r="K4" s="2">
        <v>11</v>
      </c>
      <c r="L4" s="1" t="s">
        <v>24</v>
      </c>
      <c r="M4" s="2">
        <v>0.98453536846699996</v>
      </c>
      <c r="N4" s="2">
        <v>0.98030235728000004</v>
      </c>
      <c r="O4" s="2">
        <v>139.791981677</v>
      </c>
      <c r="P4" s="2">
        <v>10.6103224884</v>
      </c>
      <c r="Q4" s="2">
        <v>193</v>
      </c>
      <c r="R4" s="1" t="s">
        <v>25</v>
      </c>
    </row>
    <row r="5" spans="1:18" x14ac:dyDescent="0.3">
      <c r="A5" s="1" t="s">
        <v>18</v>
      </c>
      <c r="B5" s="1" t="s">
        <v>19</v>
      </c>
      <c r="C5" s="1" t="s">
        <v>59</v>
      </c>
      <c r="D5" s="2">
        <v>3.0327928285E-2</v>
      </c>
      <c r="E5" s="2">
        <v>5.2087931108999998E-83</v>
      </c>
      <c r="F5" s="2">
        <v>8.1769861375899993E-59</v>
      </c>
      <c r="G5" s="2">
        <v>0.111162968439</v>
      </c>
      <c r="H5" s="2">
        <v>8.7332583889199993E-3</v>
      </c>
      <c r="I5" s="2">
        <v>3.6653663710500002</v>
      </c>
      <c r="J5" s="2">
        <v>0.28796092851600003</v>
      </c>
      <c r="K5" s="2">
        <v>13</v>
      </c>
      <c r="L5" s="1" t="s">
        <v>24</v>
      </c>
      <c r="M5" s="2">
        <v>0.82935513518699999</v>
      </c>
      <c r="N5" s="2">
        <v>0.80247302042900004</v>
      </c>
      <c r="O5" s="2">
        <v>9.2193578717900002E-2</v>
      </c>
      <c r="P5" s="2">
        <v>7.0082042375400003E-3</v>
      </c>
      <c r="Q5" s="2">
        <v>200</v>
      </c>
      <c r="R5" s="1" t="s">
        <v>25</v>
      </c>
    </row>
    <row r="6" spans="1:18" x14ac:dyDescent="0.3">
      <c r="A6" s="1" t="s">
        <v>18</v>
      </c>
      <c r="B6" s="1" t="s">
        <v>19</v>
      </c>
      <c r="C6" s="1" t="s">
        <v>67</v>
      </c>
      <c r="D6" s="2">
        <v>9.7666208026299994E-2</v>
      </c>
      <c r="E6" s="2">
        <v>0.60967875180099995</v>
      </c>
      <c r="F6" s="2">
        <v>0.16493412364599999</v>
      </c>
      <c r="G6" s="2">
        <v>0.73897729306100002</v>
      </c>
      <c r="H6" s="2">
        <v>0.179837316415</v>
      </c>
      <c r="I6" s="2">
        <v>1.3238820659999999</v>
      </c>
      <c r="J6" s="2">
        <v>0.15259313399999999</v>
      </c>
      <c r="K6" s="2">
        <v>11</v>
      </c>
      <c r="L6" s="1" t="s">
        <v>20</v>
      </c>
      <c r="M6" s="2">
        <v>0.92434468638</v>
      </c>
      <c r="N6" s="2">
        <v>0.90108181407700005</v>
      </c>
      <c r="O6" s="2">
        <v>0.68306973419700001</v>
      </c>
      <c r="P6" s="2">
        <v>0.162048135314</v>
      </c>
      <c r="Q6" s="2">
        <v>194</v>
      </c>
      <c r="R6" s="1" t="s">
        <v>21</v>
      </c>
    </row>
    <row r="7" spans="1:18" x14ac:dyDescent="0.3">
      <c r="A7" s="1" t="s">
        <v>18</v>
      </c>
      <c r="B7" s="1" t="s">
        <v>19</v>
      </c>
      <c r="C7" s="1" t="s">
        <v>68</v>
      </c>
      <c r="D7" s="2">
        <v>10.522044360200001</v>
      </c>
      <c r="E7" s="2">
        <v>0</v>
      </c>
      <c r="F7" s="2">
        <v>0</v>
      </c>
      <c r="G7" s="2">
        <v>51.316410893700002</v>
      </c>
      <c r="H7" s="2">
        <v>3.92046118823</v>
      </c>
      <c r="I7" s="2">
        <v>4.8770380676</v>
      </c>
      <c r="J7" s="2">
        <v>0.37259500663799999</v>
      </c>
      <c r="K7" s="2">
        <v>11</v>
      </c>
      <c r="L7" s="1" t="s">
        <v>24</v>
      </c>
      <c r="M7" s="2">
        <v>0.92434468638</v>
      </c>
      <c r="N7" s="2">
        <v>0.90108181407700005</v>
      </c>
      <c r="O7" s="2">
        <v>47.434051733700002</v>
      </c>
      <c r="P7" s="2">
        <v>3.5326562795099998</v>
      </c>
      <c r="Q7" s="2">
        <v>194</v>
      </c>
      <c r="R7" s="1" t="s">
        <v>25</v>
      </c>
    </row>
    <row r="8" spans="1:18" x14ac:dyDescent="0.3">
      <c r="A8" s="1" t="s">
        <v>18</v>
      </c>
      <c r="B8" s="1" t="s">
        <v>19</v>
      </c>
      <c r="C8" s="1" t="s">
        <v>101</v>
      </c>
      <c r="D8" s="2">
        <v>47.7125449109</v>
      </c>
      <c r="E8" s="2">
        <v>0</v>
      </c>
      <c r="F8" s="2">
        <v>0</v>
      </c>
      <c r="G8" s="2">
        <v>231.199920846</v>
      </c>
      <c r="H8" s="2">
        <v>17.6240322556</v>
      </c>
      <c r="I8" s="2">
        <v>4.8456841125899999</v>
      </c>
      <c r="J8" s="2">
        <v>0.36937942188</v>
      </c>
      <c r="K8" s="2">
        <v>11</v>
      </c>
      <c r="L8" s="1" t="s">
        <v>24</v>
      </c>
      <c r="M8" s="2">
        <v>0.98453536846699996</v>
      </c>
      <c r="N8" s="2">
        <v>0.98030235728000004</v>
      </c>
      <c r="O8" s="2">
        <v>227.62449925999999</v>
      </c>
      <c r="P8" s="2">
        <v>17.276880365</v>
      </c>
      <c r="Q8" s="2">
        <v>193</v>
      </c>
      <c r="R8" s="1" t="s">
        <v>25</v>
      </c>
    </row>
    <row r="9" spans="1:18" x14ac:dyDescent="0.3">
      <c r="A9" s="1" t="s">
        <v>18</v>
      </c>
      <c r="B9" s="1" t="s">
        <v>19</v>
      </c>
      <c r="C9" s="1" t="s">
        <v>109</v>
      </c>
      <c r="D9" s="2">
        <v>0.67607204315500002</v>
      </c>
      <c r="E9" s="2">
        <v>13.4129325405</v>
      </c>
      <c r="F9" s="2">
        <v>3.6285511327700002</v>
      </c>
      <c r="G9" s="2">
        <v>14.2365925403</v>
      </c>
      <c r="H9" s="2">
        <v>3.7527759518399999</v>
      </c>
      <c r="I9" s="2">
        <v>1.2183021146199999</v>
      </c>
      <c r="J9" s="2">
        <v>0.18374494305200001</v>
      </c>
      <c r="K9" s="2">
        <v>13</v>
      </c>
      <c r="L9" s="1" t="s">
        <v>20</v>
      </c>
      <c r="M9" s="2">
        <v>0.91791912169500001</v>
      </c>
      <c r="N9" s="2">
        <v>0.90246261237299996</v>
      </c>
      <c r="O9" s="2">
        <v>13.0680405205</v>
      </c>
      <c r="P9" s="2">
        <v>3.3867399891500001</v>
      </c>
      <c r="Q9" s="2">
        <v>199</v>
      </c>
      <c r="R9" s="1" t="s">
        <v>21</v>
      </c>
    </row>
    <row r="10" spans="1:18" x14ac:dyDescent="0.3">
      <c r="A10" s="1" t="s">
        <v>18</v>
      </c>
      <c r="B10" s="1" t="s">
        <v>19</v>
      </c>
      <c r="C10" s="1" t="s">
        <v>116</v>
      </c>
      <c r="D10" s="2">
        <v>3.4188823668200001</v>
      </c>
      <c r="E10" s="2">
        <v>0</v>
      </c>
      <c r="F10" s="2">
        <v>0</v>
      </c>
      <c r="G10" s="2">
        <v>12.5353261118</v>
      </c>
      <c r="H10" s="2">
        <v>0.985098849015</v>
      </c>
      <c r="I10" s="2">
        <v>3.6664982198299998</v>
      </c>
      <c r="J10" s="2">
        <v>0.28813475964399998</v>
      </c>
      <c r="K10" s="2">
        <v>13</v>
      </c>
      <c r="L10" s="1" t="s">
        <v>24</v>
      </c>
      <c r="M10" s="2">
        <v>0.91791912169500001</v>
      </c>
      <c r="N10" s="2">
        <v>0.90246261237299996</v>
      </c>
      <c r="O10" s="2">
        <v>11.5064155347</v>
      </c>
      <c r="P10" s="2">
        <v>0.88901488072799995</v>
      </c>
      <c r="Q10" s="2">
        <v>199</v>
      </c>
      <c r="R10" s="1" t="s">
        <v>25</v>
      </c>
    </row>
    <row r="11" spans="1:18" x14ac:dyDescent="0.3">
      <c r="A11" s="1" t="s">
        <v>18</v>
      </c>
      <c r="B11" s="1" t="s">
        <v>19</v>
      </c>
      <c r="C11" s="1" t="s">
        <v>67</v>
      </c>
      <c r="D11" s="2">
        <v>9.7666208026299994E-2</v>
      </c>
      <c r="E11" s="2">
        <v>0.60967875180099995</v>
      </c>
      <c r="F11" s="2">
        <v>0.16493412364599999</v>
      </c>
      <c r="G11" s="2">
        <v>0.73897729306100002</v>
      </c>
      <c r="H11" s="2">
        <v>0.179837316415</v>
      </c>
      <c r="I11" s="2">
        <v>1.3238820659999999</v>
      </c>
      <c r="J11" s="2">
        <v>0.15259313399999999</v>
      </c>
      <c r="K11" s="2">
        <v>11</v>
      </c>
      <c r="L11" s="1" t="s">
        <v>20</v>
      </c>
      <c r="M11" s="2">
        <v>0.92434468638</v>
      </c>
      <c r="N11" s="2">
        <v>0.90108181407700005</v>
      </c>
      <c r="O11" s="2">
        <v>0.68306973419700001</v>
      </c>
      <c r="P11" s="2">
        <v>0.162048135314</v>
      </c>
      <c r="Q11" s="2">
        <v>194</v>
      </c>
      <c r="R11" s="1" t="s">
        <v>21</v>
      </c>
    </row>
    <row r="12" spans="1:18" x14ac:dyDescent="0.3">
      <c r="A12" s="1" t="s">
        <v>18</v>
      </c>
      <c r="B12" s="1" t="s">
        <v>19</v>
      </c>
      <c r="C12" s="1" t="s">
        <v>68</v>
      </c>
      <c r="D12" s="2">
        <v>27.059211939499999</v>
      </c>
      <c r="E12" s="2">
        <v>0</v>
      </c>
      <c r="F12" s="2">
        <v>0</v>
      </c>
      <c r="G12" s="2">
        <v>131.96880670799999</v>
      </c>
      <c r="H12" s="2">
        <v>10.082127252199999</v>
      </c>
      <c r="I12" s="2">
        <v>4.8770380676</v>
      </c>
      <c r="J12" s="2">
        <v>0.37259500663799999</v>
      </c>
      <c r="K12" s="2">
        <v>11</v>
      </c>
      <c r="L12" s="1" t="s">
        <v>24</v>
      </c>
      <c r="M12" s="2">
        <v>0.92434468638</v>
      </c>
      <c r="N12" s="2">
        <v>0.90108181407700005</v>
      </c>
      <c r="O12" s="2">
        <v>121.984665249</v>
      </c>
      <c r="P12" s="2">
        <v>9.0848215141799997</v>
      </c>
      <c r="Q12" s="2">
        <v>194</v>
      </c>
      <c r="R12" s="1" t="s">
        <v>25</v>
      </c>
    </row>
    <row r="13" spans="1:18" x14ac:dyDescent="0.3">
      <c r="A13" s="1" t="s">
        <v>18</v>
      </c>
      <c r="B13" s="1" t="s">
        <v>19</v>
      </c>
      <c r="C13" s="1" t="s">
        <v>101</v>
      </c>
      <c r="D13" s="2">
        <v>1.29668777535E-2</v>
      </c>
      <c r="E13" s="2">
        <v>0</v>
      </c>
      <c r="F13" s="2">
        <v>0</v>
      </c>
      <c r="G13" s="2">
        <v>6.2833393520000003E-2</v>
      </c>
      <c r="H13" s="2">
        <v>4.7896978081800002E-3</v>
      </c>
      <c r="I13" s="2">
        <v>4.8456841125899999</v>
      </c>
      <c r="J13" s="2">
        <v>0.36937942188</v>
      </c>
      <c r="K13" s="2">
        <v>11</v>
      </c>
      <c r="L13" s="1" t="s">
        <v>24</v>
      </c>
      <c r="M13" s="2">
        <v>0.98453536846699996</v>
      </c>
      <c r="N13" s="2">
        <v>0.98030235728000004</v>
      </c>
      <c r="O13" s="2">
        <v>6.1861698241300001E-2</v>
      </c>
      <c r="P13" s="2">
        <v>4.6953520520100003E-3</v>
      </c>
      <c r="Q13" s="2">
        <v>193</v>
      </c>
      <c r="R13" s="1" t="s">
        <v>25</v>
      </c>
    </row>
    <row r="14" spans="1:18" x14ac:dyDescent="0.3">
      <c r="A14" s="1" t="s">
        <v>18</v>
      </c>
      <c r="B14" s="1" t="s">
        <v>19</v>
      </c>
      <c r="C14" s="1" t="s">
        <v>40</v>
      </c>
      <c r="D14" s="2">
        <v>7.95763735291</v>
      </c>
      <c r="E14" s="2">
        <v>7.3161450221099997</v>
      </c>
      <c r="F14" s="2">
        <v>1.9792097261799999</v>
      </c>
      <c r="G14" s="2">
        <v>16.772799895199999</v>
      </c>
      <c r="H14" s="2">
        <v>3.4414625324300001</v>
      </c>
      <c r="I14" s="2">
        <v>1.1883746963699999</v>
      </c>
      <c r="J14" s="2">
        <v>0.183754642415</v>
      </c>
      <c r="K14" s="2">
        <v>13</v>
      </c>
      <c r="L14" s="1" t="s">
        <v>20</v>
      </c>
      <c r="M14" s="2">
        <v>0.95495476263300005</v>
      </c>
      <c r="N14" s="2">
        <v>0.93784760384599997</v>
      </c>
      <c r="O14" s="2">
        <v>16.017265142599999</v>
      </c>
      <c r="P14" s="2">
        <v>3.2275673897699999</v>
      </c>
      <c r="Q14" s="2">
        <v>203</v>
      </c>
      <c r="R14" s="1" t="s">
        <v>21</v>
      </c>
    </row>
    <row r="15" spans="1:18" x14ac:dyDescent="0.3">
      <c r="A15" s="1" t="s">
        <v>18</v>
      </c>
      <c r="B15" s="1" t="s">
        <v>19</v>
      </c>
      <c r="C15" s="1" t="s">
        <v>45</v>
      </c>
      <c r="D15" s="2">
        <v>1.21795043587</v>
      </c>
      <c r="E15" s="2">
        <v>0</v>
      </c>
      <c r="F15" s="2">
        <v>0</v>
      </c>
      <c r="G15" s="2">
        <v>4.4537350721099997</v>
      </c>
      <c r="H15" s="2">
        <v>0.34910960900100002</v>
      </c>
      <c r="I15" s="2">
        <v>3.6567457434600001</v>
      </c>
      <c r="J15" s="2">
        <v>0.28663695887700003</v>
      </c>
      <c r="K15" s="2">
        <v>13</v>
      </c>
      <c r="L15" s="1" t="s">
        <v>24</v>
      </c>
      <c r="M15" s="2">
        <v>0.95495476263300005</v>
      </c>
      <c r="N15" s="2">
        <v>0.93784760384599997</v>
      </c>
      <c r="O15" s="2">
        <v>4.2531155186199996</v>
      </c>
      <c r="P15" s="2">
        <v>0.32741161028100002</v>
      </c>
      <c r="Q15" s="2">
        <v>203</v>
      </c>
      <c r="R15" s="1" t="s">
        <v>25</v>
      </c>
    </row>
    <row r="16" spans="1:18" x14ac:dyDescent="0.3">
      <c r="A16" s="1" t="s">
        <v>18</v>
      </c>
      <c r="B16" s="1" t="s">
        <v>19</v>
      </c>
      <c r="C16" s="1" t="s">
        <v>126</v>
      </c>
      <c r="D16" s="2">
        <v>0.46363667725800001</v>
      </c>
      <c r="E16" s="2">
        <v>0</v>
      </c>
      <c r="F16" s="2">
        <v>0</v>
      </c>
      <c r="G16" s="2">
        <v>1.6802655759</v>
      </c>
      <c r="H16" s="2">
        <v>0.13057081627700001</v>
      </c>
      <c r="I16" s="2">
        <v>3.62409977104</v>
      </c>
      <c r="J16" s="2">
        <v>0.28162313872400002</v>
      </c>
      <c r="K16" s="2">
        <v>13</v>
      </c>
      <c r="L16" s="1" t="s">
        <v>24</v>
      </c>
      <c r="M16" s="2">
        <v>0.83131487305499996</v>
      </c>
      <c r="N16" s="2">
        <v>0.78639299146700004</v>
      </c>
      <c r="O16" s="2">
        <v>1.39682976393</v>
      </c>
      <c r="P16" s="2">
        <v>0.10267997481</v>
      </c>
      <c r="Q16" s="2">
        <v>204</v>
      </c>
      <c r="R16" s="1" t="s">
        <v>25</v>
      </c>
    </row>
    <row r="17" spans="4:8" x14ac:dyDescent="0.3">
      <c r="D17" s="2">
        <f>SUM(D2:D16)</f>
        <v>258.06458623760415</v>
      </c>
      <c r="G17" s="2">
        <f>SUM(G2:G16)</f>
        <v>1237.2408773430909</v>
      </c>
      <c r="H17" s="2">
        <f>SUM(H2:H16)</f>
        <v>99.514526430220087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695DE-DE07-46F8-BF34-8D8BC0FB73DE}">
  <dimension ref="A1:R28"/>
  <sheetViews>
    <sheetView workbookViewId="0">
      <selection activeCell="G2" sqref="G2:H28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7.44140625" style="1" bestFit="1" customWidth="1"/>
    <col min="4" max="4" width="16.6640625" style="2" bestFit="1" customWidth="1"/>
    <col min="5" max="6" width="13.6640625" style="2" bestFit="1" customWidth="1"/>
    <col min="7" max="7" width="16.6640625" style="2" bestFit="1" customWidth="1"/>
    <col min="8" max="8" width="15.6640625" style="2" bestFit="1" customWidth="1"/>
    <col min="9" max="10" width="13.6640625" style="2" bestFit="1" customWidth="1"/>
    <col min="11" max="11" width="14.6640625" style="2" bestFit="1" customWidth="1"/>
    <col min="12" max="12" width="12.33203125" style="1" bestFit="1" customWidth="1"/>
    <col min="13" max="14" width="13.6640625" style="2" bestFit="1" customWidth="1"/>
    <col min="15" max="15" width="16.6640625" style="2" bestFit="1" customWidth="1"/>
    <col min="16" max="17" width="15.6640625" style="2" bestFit="1" customWidth="1"/>
    <col min="18" max="18" width="8.44140625" style="1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56</v>
      </c>
      <c r="D2" s="2">
        <v>913.042140356</v>
      </c>
      <c r="E2" s="2">
        <v>0</v>
      </c>
      <c r="F2" s="2">
        <v>0</v>
      </c>
      <c r="G2" s="2">
        <v>1174.6532142900001</v>
      </c>
      <c r="H2" s="2">
        <v>89.184128266200005</v>
      </c>
      <c r="I2" s="2">
        <v>1.28652683416</v>
      </c>
      <c r="J2" s="2">
        <v>9.76779978977E-2</v>
      </c>
      <c r="K2" s="2">
        <v>13</v>
      </c>
      <c r="L2" s="1" t="s">
        <v>34</v>
      </c>
      <c r="M2" s="2">
        <v>0.95495476263300005</v>
      </c>
      <c r="N2" s="2">
        <v>0.93784760384599997</v>
      </c>
      <c r="O2" s="2">
        <v>1121.74068143</v>
      </c>
      <c r="P2" s="2">
        <v>83.641120995600005</v>
      </c>
      <c r="Q2" s="2">
        <v>203</v>
      </c>
      <c r="R2" s="1" t="s">
        <v>35</v>
      </c>
    </row>
    <row r="3" spans="1:18" x14ac:dyDescent="0.3">
      <c r="A3" s="1" t="s">
        <v>18</v>
      </c>
      <c r="B3" s="1" t="s">
        <v>19</v>
      </c>
      <c r="C3" s="1" t="s">
        <v>57</v>
      </c>
      <c r="D3" s="2">
        <v>92.5853666764</v>
      </c>
      <c r="E3" s="2">
        <v>0</v>
      </c>
      <c r="F3" s="2">
        <v>0</v>
      </c>
      <c r="G3" s="2">
        <v>59.879252377699999</v>
      </c>
      <c r="H3" s="2">
        <v>4.2830812482100002</v>
      </c>
      <c r="I3" s="2">
        <v>0.64674639769999998</v>
      </c>
      <c r="J3" s="2">
        <v>4.6260887675499997E-2</v>
      </c>
      <c r="K3" s="2">
        <v>13</v>
      </c>
      <c r="L3" s="1" t="s">
        <v>36</v>
      </c>
      <c r="M3" s="2">
        <v>0.95495476263300005</v>
      </c>
      <c r="N3" s="2">
        <v>0.93784760384599997</v>
      </c>
      <c r="O3" s="2">
        <v>57.181977240999998</v>
      </c>
      <c r="P3" s="2">
        <v>4.0168774857100003</v>
      </c>
      <c r="Q3" s="2">
        <v>203</v>
      </c>
      <c r="R3" s="1" t="s">
        <v>37</v>
      </c>
    </row>
    <row r="4" spans="1:18" x14ac:dyDescent="0.3">
      <c r="A4" s="1" t="s">
        <v>18</v>
      </c>
      <c r="B4" s="1" t="s">
        <v>19</v>
      </c>
      <c r="C4" s="1" t="s">
        <v>58</v>
      </c>
      <c r="D4" s="2">
        <v>3095.5289624299999</v>
      </c>
      <c r="E4" s="2">
        <v>0</v>
      </c>
      <c r="F4" s="2">
        <v>0</v>
      </c>
      <c r="G4" s="2">
        <v>1739.9509371700001</v>
      </c>
      <c r="H4" s="2">
        <v>121.97562802900001</v>
      </c>
      <c r="I4" s="2">
        <v>0.56208517454899998</v>
      </c>
      <c r="J4" s="2">
        <v>3.9403807720699999E-2</v>
      </c>
      <c r="K4" s="2">
        <v>13</v>
      </c>
      <c r="L4" s="1" t="s">
        <v>38</v>
      </c>
      <c r="M4" s="2">
        <v>0.95495476263300005</v>
      </c>
      <c r="N4" s="2">
        <v>0.93784760384599997</v>
      </c>
      <c r="O4" s="2">
        <v>1661.5744342</v>
      </c>
      <c r="P4" s="2">
        <v>114.394550475</v>
      </c>
      <c r="Q4" s="2">
        <v>203</v>
      </c>
      <c r="R4" s="1" t="s">
        <v>39</v>
      </c>
    </row>
    <row r="5" spans="1:18" x14ac:dyDescent="0.3">
      <c r="A5" s="1" t="s">
        <v>18</v>
      </c>
      <c r="B5" s="1" t="s">
        <v>19</v>
      </c>
      <c r="C5" s="1" t="s">
        <v>154</v>
      </c>
      <c r="D5" s="2">
        <v>54.227871672200003</v>
      </c>
      <c r="E5" s="2">
        <v>0</v>
      </c>
      <c r="F5" s="2">
        <v>0</v>
      </c>
      <c r="G5" s="2">
        <v>22.0758977827</v>
      </c>
      <c r="H5" s="2">
        <v>1.61895073435</v>
      </c>
      <c r="I5" s="2">
        <v>0.40709504359999998</v>
      </c>
      <c r="J5" s="2">
        <v>2.98545874E-2</v>
      </c>
      <c r="K5" s="2">
        <v>14</v>
      </c>
      <c r="L5" s="1" t="s">
        <v>36</v>
      </c>
      <c r="M5" s="2">
        <v>0.99944210248099996</v>
      </c>
      <c r="N5" s="2">
        <v>0.99938327263000004</v>
      </c>
      <c r="O5" s="2">
        <v>22.063581694100002</v>
      </c>
      <c r="P5" s="2">
        <v>1.6179522831299999</v>
      </c>
      <c r="Q5" s="2">
        <v>205</v>
      </c>
      <c r="R5" s="1" t="s">
        <v>37</v>
      </c>
    </row>
    <row r="6" spans="1:18" x14ac:dyDescent="0.3">
      <c r="A6" s="1" t="s">
        <v>18</v>
      </c>
      <c r="B6" s="1" t="s">
        <v>19</v>
      </c>
      <c r="C6" s="1" t="s">
        <v>155</v>
      </c>
      <c r="D6" s="2">
        <v>118.556808012</v>
      </c>
      <c r="E6" s="2">
        <v>0</v>
      </c>
      <c r="F6" s="2">
        <v>0</v>
      </c>
      <c r="G6" s="2">
        <v>39.300714008299998</v>
      </c>
      <c r="H6" s="2">
        <v>2.70799554307</v>
      </c>
      <c r="I6" s="2">
        <v>0.33149267989999998</v>
      </c>
      <c r="J6" s="2">
        <v>2.28413331E-2</v>
      </c>
      <c r="K6" s="2">
        <v>14</v>
      </c>
      <c r="L6" s="1" t="s">
        <v>38</v>
      </c>
      <c r="M6" s="2">
        <v>0.99944210248099996</v>
      </c>
      <c r="N6" s="2">
        <v>0.99938327263000004</v>
      </c>
      <c r="O6" s="2">
        <v>39.278788237400001</v>
      </c>
      <c r="P6" s="2">
        <v>2.7063254481099999</v>
      </c>
      <c r="Q6" s="2">
        <v>205</v>
      </c>
      <c r="R6" s="1" t="s">
        <v>39</v>
      </c>
    </row>
    <row r="7" spans="1:18" x14ac:dyDescent="0.3">
      <c r="A7" s="1" t="s">
        <v>18</v>
      </c>
      <c r="B7" s="1" t="s">
        <v>19</v>
      </c>
      <c r="C7" s="1" t="s">
        <v>64</v>
      </c>
      <c r="D7" s="2">
        <v>958.53275045500004</v>
      </c>
      <c r="E7" s="2">
        <v>0</v>
      </c>
      <c r="F7" s="2">
        <v>0</v>
      </c>
      <c r="G7" s="2">
        <v>1233.1615549799999</v>
      </c>
      <c r="H7" s="2">
        <v>93.627671271099999</v>
      </c>
      <c r="I7" s="2">
        <v>1.2865095682900001</v>
      </c>
      <c r="J7" s="2">
        <v>9.7678113999400004E-2</v>
      </c>
      <c r="K7" s="2">
        <v>13</v>
      </c>
      <c r="L7" s="1" t="s">
        <v>34</v>
      </c>
      <c r="M7" s="2">
        <v>0.82935513518699999</v>
      </c>
      <c r="N7" s="2">
        <v>0.80247302042900004</v>
      </c>
      <c r="O7" s="2">
        <v>1022.72886814</v>
      </c>
      <c r="P7" s="2">
        <v>75.133680160699996</v>
      </c>
      <c r="Q7" s="2">
        <v>200</v>
      </c>
      <c r="R7" s="1" t="s">
        <v>35</v>
      </c>
    </row>
    <row r="8" spans="1:18" x14ac:dyDescent="0.3">
      <c r="A8" s="1" t="s">
        <v>18</v>
      </c>
      <c r="B8" s="1" t="s">
        <v>19</v>
      </c>
      <c r="C8" s="1" t="s">
        <v>65</v>
      </c>
      <c r="D8" s="2">
        <v>4.4523203518200001</v>
      </c>
      <c r="E8" s="2">
        <v>0</v>
      </c>
      <c r="F8" s="2">
        <v>0</v>
      </c>
      <c r="G8" s="2">
        <v>2.7286364240399998</v>
      </c>
      <c r="H8" s="2">
        <v>0.20154354155099999</v>
      </c>
      <c r="I8" s="2">
        <v>0.61285716400000001</v>
      </c>
      <c r="J8" s="2">
        <v>4.5267080000000001E-2</v>
      </c>
      <c r="K8" s="2">
        <v>13</v>
      </c>
      <c r="L8" s="1" t="s">
        <v>36</v>
      </c>
      <c r="M8" s="2">
        <v>0.82935513518699999</v>
      </c>
      <c r="N8" s="2">
        <v>0.80247302042900004</v>
      </c>
      <c r="O8" s="2">
        <v>2.2630086303299999</v>
      </c>
      <c r="P8" s="2">
        <v>0.16173325453699999</v>
      </c>
      <c r="Q8" s="2">
        <v>200</v>
      </c>
      <c r="R8" s="1" t="s">
        <v>37</v>
      </c>
    </row>
    <row r="9" spans="1:18" x14ac:dyDescent="0.3">
      <c r="A9" s="1" t="s">
        <v>18</v>
      </c>
      <c r="B9" s="1" t="s">
        <v>19</v>
      </c>
      <c r="C9" s="1" t="s">
        <v>66</v>
      </c>
      <c r="D9" s="2">
        <v>2490.2259645700001</v>
      </c>
      <c r="E9" s="2">
        <v>0</v>
      </c>
      <c r="F9" s="2">
        <v>0</v>
      </c>
      <c r="G9" s="2">
        <v>1399.8008685299999</v>
      </c>
      <c r="H9" s="2">
        <v>98.127002494799996</v>
      </c>
      <c r="I9" s="2">
        <v>0.56211801195599997</v>
      </c>
      <c r="J9" s="2">
        <v>3.9404858792299997E-2</v>
      </c>
      <c r="K9" s="2">
        <v>13</v>
      </c>
      <c r="L9" s="1" t="s">
        <v>38</v>
      </c>
      <c r="M9" s="2">
        <v>0.82935513518699999</v>
      </c>
      <c r="N9" s="2">
        <v>0.80247302042900004</v>
      </c>
      <c r="O9" s="2">
        <v>1160.93203855</v>
      </c>
      <c r="P9" s="2">
        <v>78.744272077600002</v>
      </c>
      <c r="Q9" s="2">
        <v>200</v>
      </c>
      <c r="R9" s="1" t="s">
        <v>39</v>
      </c>
    </row>
    <row r="10" spans="1:18" x14ac:dyDescent="0.3">
      <c r="A10" s="1" t="s">
        <v>18</v>
      </c>
      <c r="B10" s="1" t="s">
        <v>19</v>
      </c>
      <c r="C10" s="1" t="s">
        <v>73</v>
      </c>
      <c r="D10" s="2">
        <v>147.48898009300001</v>
      </c>
      <c r="E10" s="2">
        <v>0</v>
      </c>
      <c r="F10" s="2">
        <v>0</v>
      </c>
      <c r="G10" s="2">
        <v>219.58306290799999</v>
      </c>
      <c r="H10" s="2">
        <v>14.4422972838</v>
      </c>
      <c r="I10" s="2">
        <v>1.48880996241</v>
      </c>
      <c r="J10" s="2">
        <v>9.7921195703200001E-2</v>
      </c>
      <c r="K10" s="2">
        <v>11</v>
      </c>
      <c r="L10" s="1" t="s">
        <v>34</v>
      </c>
      <c r="M10" s="2">
        <v>0.92434468638</v>
      </c>
      <c r="N10" s="2">
        <v>0.90108181407700005</v>
      </c>
      <c r="O10" s="2">
        <v>202.97043741799999</v>
      </c>
      <c r="P10" s="2">
        <v>13.0136914359</v>
      </c>
      <c r="Q10" s="2">
        <v>194</v>
      </c>
      <c r="R10" s="1" t="s">
        <v>35</v>
      </c>
    </row>
    <row r="11" spans="1:18" x14ac:dyDescent="0.3">
      <c r="A11" s="1" t="s">
        <v>18</v>
      </c>
      <c r="B11" s="1" t="s">
        <v>19</v>
      </c>
      <c r="C11" s="1" t="s">
        <v>74</v>
      </c>
      <c r="D11" s="2">
        <v>36.647490546199997</v>
      </c>
      <c r="E11" s="2">
        <v>0</v>
      </c>
      <c r="F11" s="2">
        <v>0</v>
      </c>
      <c r="G11" s="2">
        <v>31.9073516001</v>
      </c>
      <c r="H11" s="2">
        <v>2.3602982072700001</v>
      </c>
      <c r="I11" s="2">
        <v>0.87065583821899994</v>
      </c>
      <c r="J11" s="2">
        <v>6.44054523815E-2</v>
      </c>
      <c r="K11" s="2">
        <v>11</v>
      </c>
      <c r="L11" s="1" t="s">
        <v>36</v>
      </c>
      <c r="M11" s="2">
        <v>0.92434468638</v>
      </c>
      <c r="N11" s="2">
        <v>0.90108181407700005</v>
      </c>
      <c r="O11" s="2">
        <v>29.493390907999999</v>
      </c>
      <c r="P11" s="2">
        <v>2.1268217903700002</v>
      </c>
      <c r="Q11" s="2">
        <v>194</v>
      </c>
      <c r="R11" s="1" t="s">
        <v>37</v>
      </c>
    </row>
    <row r="12" spans="1:18" x14ac:dyDescent="0.3">
      <c r="A12" s="1" t="s">
        <v>18</v>
      </c>
      <c r="B12" s="1" t="s">
        <v>19</v>
      </c>
      <c r="C12" s="1" t="s">
        <v>75</v>
      </c>
      <c r="D12" s="2">
        <v>4543.4243614400002</v>
      </c>
      <c r="E12" s="2">
        <v>0</v>
      </c>
      <c r="F12" s="2">
        <v>0</v>
      </c>
      <c r="G12" s="2">
        <v>3629.5903228500001</v>
      </c>
      <c r="H12" s="2">
        <v>247.20450578200001</v>
      </c>
      <c r="I12" s="2">
        <v>0.79886667722600002</v>
      </c>
      <c r="J12" s="2">
        <v>5.4409292664799998E-2</v>
      </c>
      <c r="K12" s="2">
        <v>11</v>
      </c>
      <c r="L12" s="1" t="s">
        <v>38</v>
      </c>
      <c r="M12" s="2">
        <v>0.92434468638</v>
      </c>
      <c r="N12" s="2">
        <v>0.90108181407700005</v>
      </c>
      <c r="O12" s="2">
        <v>3354.9925286600001</v>
      </c>
      <c r="P12" s="2">
        <v>222.75148451800001</v>
      </c>
      <c r="Q12" s="2">
        <v>194</v>
      </c>
      <c r="R12" s="1" t="s">
        <v>39</v>
      </c>
    </row>
    <row r="13" spans="1:18" x14ac:dyDescent="0.3">
      <c r="A13" s="1" t="s">
        <v>18</v>
      </c>
      <c r="B13" s="1" t="s">
        <v>19</v>
      </c>
      <c r="C13" s="1" t="s">
        <v>84</v>
      </c>
      <c r="D13" s="2">
        <v>77.102454948100004</v>
      </c>
      <c r="E13" s="2">
        <v>0</v>
      </c>
      <c r="F13" s="2">
        <v>0</v>
      </c>
      <c r="G13" s="2">
        <v>114.77974475400001</v>
      </c>
      <c r="H13" s="2">
        <v>7.5500543503099999</v>
      </c>
      <c r="I13" s="2">
        <v>1.4886652419999999</v>
      </c>
      <c r="J13" s="2">
        <v>9.792236E-2</v>
      </c>
      <c r="K13" s="2">
        <v>11</v>
      </c>
      <c r="L13" s="1" t="s">
        <v>34</v>
      </c>
      <c r="M13" s="2">
        <v>0.98369535903700001</v>
      </c>
      <c r="N13" s="2">
        <v>0.97916594824900005</v>
      </c>
      <c r="O13" s="2">
        <v>112.908302226</v>
      </c>
      <c r="P13" s="2">
        <v>7.3927561272500002</v>
      </c>
      <c r="Q13" s="2">
        <v>191</v>
      </c>
      <c r="R13" s="1" t="s">
        <v>35</v>
      </c>
    </row>
    <row r="14" spans="1:18" x14ac:dyDescent="0.3">
      <c r="A14" s="1" t="s">
        <v>18</v>
      </c>
      <c r="B14" s="1" t="s">
        <v>19</v>
      </c>
      <c r="C14" s="1" t="s">
        <v>85</v>
      </c>
      <c r="D14" s="2">
        <v>44.899372852299997</v>
      </c>
      <c r="E14" s="2">
        <v>0</v>
      </c>
      <c r="F14" s="2">
        <v>0</v>
      </c>
      <c r="G14" s="2">
        <v>38.916033476899997</v>
      </c>
      <c r="H14" s="2">
        <v>2.8882542788799999</v>
      </c>
      <c r="I14" s="2">
        <v>0.86673890980500001</v>
      </c>
      <c r="J14" s="2">
        <v>6.4327274422799993E-2</v>
      </c>
      <c r="K14" s="2">
        <v>11</v>
      </c>
      <c r="L14" s="1" t="s">
        <v>36</v>
      </c>
      <c r="M14" s="2">
        <v>0.98369535903700001</v>
      </c>
      <c r="N14" s="2">
        <v>0.97916594824900005</v>
      </c>
      <c r="O14" s="2">
        <v>38.281521523400002</v>
      </c>
      <c r="P14" s="2">
        <v>2.8280802397699998</v>
      </c>
      <c r="Q14" s="2">
        <v>191</v>
      </c>
      <c r="R14" s="1" t="s">
        <v>37</v>
      </c>
    </row>
    <row r="15" spans="1:18" x14ac:dyDescent="0.3">
      <c r="A15" s="1" t="s">
        <v>18</v>
      </c>
      <c r="B15" s="1" t="s">
        <v>19</v>
      </c>
      <c r="C15" s="1" t="s">
        <v>86</v>
      </c>
      <c r="D15" s="2">
        <v>486.77262858400002</v>
      </c>
      <c r="E15" s="2">
        <v>0</v>
      </c>
      <c r="F15" s="2">
        <v>0</v>
      </c>
      <c r="G15" s="2">
        <v>389.355449835</v>
      </c>
      <c r="H15" s="2">
        <v>26.4976103276</v>
      </c>
      <c r="I15" s="2">
        <v>0.79987128891799997</v>
      </c>
      <c r="J15" s="2">
        <v>5.4435292314400002E-2</v>
      </c>
      <c r="K15" s="2">
        <v>11</v>
      </c>
      <c r="L15" s="1" t="s">
        <v>38</v>
      </c>
      <c r="M15" s="2">
        <v>0.98369535903700001</v>
      </c>
      <c r="N15" s="2">
        <v>0.97916594824900005</v>
      </c>
      <c r="O15" s="2">
        <v>383.007149019</v>
      </c>
      <c r="P15" s="2">
        <v>25.945557742799998</v>
      </c>
      <c r="Q15" s="2">
        <v>191</v>
      </c>
      <c r="R15" s="1" t="s">
        <v>39</v>
      </c>
    </row>
    <row r="16" spans="1:18" x14ac:dyDescent="0.3">
      <c r="A16" s="1" t="s">
        <v>18</v>
      </c>
      <c r="B16" s="1" t="s">
        <v>19</v>
      </c>
      <c r="C16" s="1" t="s">
        <v>96</v>
      </c>
      <c r="D16" s="2">
        <v>23.6563125421</v>
      </c>
      <c r="E16" s="2">
        <v>0</v>
      </c>
      <c r="F16" s="2">
        <v>0</v>
      </c>
      <c r="G16" s="2">
        <v>35.216330235299999</v>
      </c>
      <c r="H16" s="2">
        <v>2.3164819530199998</v>
      </c>
      <c r="I16" s="2">
        <v>1.4886652419999999</v>
      </c>
      <c r="J16" s="2">
        <v>9.792236E-2</v>
      </c>
      <c r="K16" s="2">
        <v>11</v>
      </c>
      <c r="L16" s="1" t="s">
        <v>34</v>
      </c>
      <c r="M16" s="2">
        <v>0.98701875373199999</v>
      </c>
      <c r="N16" s="2">
        <v>0.98389131357600002</v>
      </c>
      <c r="O16" s="2">
        <v>34.7591783799</v>
      </c>
      <c r="P16" s="2">
        <v>2.27916647163</v>
      </c>
      <c r="Q16" s="2">
        <v>192</v>
      </c>
      <c r="R16" s="1" t="s">
        <v>35</v>
      </c>
    </row>
    <row r="17" spans="1:18" x14ac:dyDescent="0.3">
      <c r="A17" s="1" t="s">
        <v>18</v>
      </c>
      <c r="B17" s="1" t="s">
        <v>19</v>
      </c>
      <c r="C17" s="1" t="s">
        <v>97</v>
      </c>
      <c r="D17" s="2">
        <v>25.327028230100002</v>
      </c>
      <c r="E17" s="2">
        <v>0</v>
      </c>
      <c r="F17" s="2">
        <v>0</v>
      </c>
      <c r="G17" s="2">
        <v>24.627501440700001</v>
      </c>
      <c r="H17" s="2">
        <v>1.68262059797</v>
      </c>
      <c r="I17" s="2">
        <v>0.97238022625200005</v>
      </c>
      <c r="J17" s="2">
        <v>6.6435769040300005E-2</v>
      </c>
      <c r="K17" s="2">
        <v>11</v>
      </c>
      <c r="L17" s="1" t="s">
        <v>36</v>
      </c>
      <c r="M17" s="2">
        <v>0.98701875373199999</v>
      </c>
      <c r="N17" s="2">
        <v>0.98389131357600002</v>
      </c>
      <c r="O17" s="2">
        <v>24.307805779500001</v>
      </c>
      <c r="P17" s="2">
        <v>1.65551579039</v>
      </c>
      <c r="Q17" s="2">
        <v>192</v>
      </c>
      <c r="R17" s="1" t="s">
        <v>37</v>
      </c>
    </row>
    <row r="18" spans="1:18" x14ac:dyDescent="0.3">
      <c r="A18" s="1" t="s">
        <v>18</v>
      </c>
      <c r="B18" s="1" t="s">
        <v>19</v>
      </c>
      <c r="C18" s="1" t="s">
        <v>98</v>
      </c>
      <c r="D18" s="2">
        <v>290.99527990399997</v>
      </c>
      <c r="E18" s="2">
        <v>0</v>
      </c>
      <c r="F18" s="2">
        <v>0</v>
      </c>
      <c r="G18" s="2">
        <v>232.46178209799999</v>
      </c>
      <c r="H18" s="2">
        <v>15.8327269986</v>
      </c>
      <c r="I18" s="2">
        <v>0.79885069673599995</v>
      </c>
      <c r="J18" s="2">
        <v>5.4408879085E-2</v>
      </c>
      <c r="K18" s="2">
        <v>11</v>
      </c>
      <c r="L18" s="1" t="s">
        <v>38</v>
      </c>
      <c r="M18" s="2">
        <v>0.98701875373199999</v>
      </c>
      <c r="N18" s="2">
        <v>0.98389131357600002</v>
      </c>
      <c r="O18" s="2">
        <v>229.44413845700001</v>
      </c>
      <c r="P18" s="2">
        <v>15.5776825641</v>
      </c>
      <c r="Q18" s="2">
        <v>192</v>
      </c>
      <c r="R18" s="1" t="s">
        <v>39</v>
      </c>
    </row>
    <row r="19" spans="1:18" x14ac:dyDescent="0.3">
      <c r="A19" s="1" t="s">
        <v>18</v>
      </c>
      <c r="B19" s="1" t="s">
        <v>19</v>
      </c>
      <c r="C19" s="1" t="s">
        <v>106</v>
      </c>
      <c r="D19" s="2">
        <v>123.78211981699999</v>
      </c>
      <c r="E19" s="2">
        <v>0</v>
      </c>
      <c r="F19" s="2">
        <v>0</v>
      </c>
      <c r="G19" s="2">
        <v>184.27145112299999</v>
      </c>
      <c r="H19" s="2">
        <v>12.1210267449</v>
      </c>
      <c r="I19" s="2">
        <v>1.4886758394099999</v>
      </c>
      <c r="J19" s="2">
        <v>9.7922274742300003E-2</v>
      </c>
      <c r="K19" s="2">
        <v>11</v>
      </c>
      <c r="L19" s="1" t="s">
        <v>34</v>
      </c>
      <c r="M19" s="2">
        <v>0.98453536846699996</v>
      </c>
      <c r="N19" s="2">
        <v>0.98030235728000004</v>
      </c>
      <c r="O19" s="2">
        <v>181.42176102900001</v>
      </c>
      <c r="P19" s="2">
        <v>11.8822710907</v>
      </c>
      <c r="Q19" s="2">
        <v>193</v>
      </c>
      <c r="R19" s="1" t="s">
        <v>35</v>
      </c>
    </row>
    <row r="20" spans="1:18" x14ac:dyDescent="0.3">
      <c r="A20" s="1" t="s">
        <v>18</v>
      </c>
      <c r="B20" s="1" t="s">
        <v>19</v>
      </c>
      <c r="C20" s="1" t="s">
        <v>107</v>
      </c>
      <c r="D20" s="2">
        <v>35.858181356700001</v>
      </c>
      <c r="E20" s="2">
        <v>0</v>
      </c>
      <c r="F20" s="2">
        <v>0</v>
      </c>
      <c r="G20" s="2">
        <v>33.229249767299997</v>
      </c>
      <c r="H20" s="2">
        <v>2.3495623066300002</v>
      </c>
      <c r="I20" s="2">
        <v>0.926685306115</v>
      </c>
      <c r="J20" s="2">
        <v>6.5523744309900003E-2</v>
      </c>
      <c r="K20" s="2">
        <v>11</v>
      </c>
      <c r="L20" s="1" t="s">
        <v>36</v>
      </c>
      <c r="M20" s="2">
        <v>0.98453536846699996</v>
      </c>
      <c r="N20" s="2">
        <v>0.98030235728000004</v>
      </c>
      <c r="O20" s="2">
        <v>32.715371663500001</v>
      </c>
      <c r="P20" s="2">
        <v>2.3032814677700002</v>
      </c>
      <c r="Q20" s="2">
        <v>193</v>
      </c>
      <c r="R20" s="1" t="s">
        <v>37</v>
      </c>
    </row>
    <row r="21" spans="1:18" x14ac:dyDescent="0.3">
      <c r="A21" s="1" t="s">
        <v>18</v>
      </c>
      <c r="B21" s="1" t="s">
        <v>19</v>
      </c>
      <c r="C21" s="1" t="s">
        <v>108</v>
      </c>
      <c r="D21" s="2">
        <v>347.42010077200001</v>
      </c>
      <c r="E21" s="2">
        <v>0</v>
      </c>
      <c r="F21" s="2">
        <v>0</v>
      </c>
      <c r="G21" s="2">
        <v>278.45476650000001</v>
      </c>
      <c r="H21" s="2">
        <v>18.926495770900001</v>
      </c>
      <c r="I21" s="2">
        <v>0.80149296451600005</v>
      </c>
      <c r="J21" s="2">
        <v>5.4477261761399998E-2</v>
      </c>
      <c r="K21" s="2">
        <v>11</v>
      </c>
      <c r="L21" s="1" t="s">
        <v>38</v>
      </c>
      <c r="M21" s="2">
        <v>0.98453536846699996</v>
      </c>
      <c r="N21" s="2">
        <v>0.98030235728000004</v>
      </c>
      <c r="O21" s="2">
        <v>274.14856613799998</v>
      </c>
      <c r="P21" s="2">
        <v>18.553688419299998</v>
      </c>
      <c r="Q21" s="2">
        <v>193</v>
      </c>
      <c r="R21" s="1" t="s">
        <v>39</v>
      </c>
    </row>
    <row r="22" spans="1:18" x14ac:dyDescent="0.3">
      <c r="A22" s="1" t="s">
        <v>18</v>
      </c>
      <c r="B22" s="1" t="s">
        <v>19</v>
      </c>
      <c r="C22" s="1" t="s">
        <v>123</v>
      </c>
      <c r="D22" s="2">
        <v>1739.37017444</v>
      </c>
      <c r="E22" s="2">
        <v>0</v>
      </c>
      <c r="F22" s="2">
        <v>0</v>
      </c>
      <c r="G22" s="2">
        <v>2245.3493460499999</v>
      </c>
      <c r="H22" s="2">
        <v>169.84707141999999</v>
      </c>
      <c r="I22" s="2">
        <v>1.29089792331</v>
      </c>
      <c r="J22" s="2">
        <v>9.7648605176899994E-2</v>
      </c>
      <c r="K22" s="2">
        <v>13</v>
      </c>
      <c r="L22" s="1" t="s">
        <v>34</v>
      </c>
      <c r="M22" s="2">
        <v>0.91791912169500001</v>
      </c>
      <c r="N22" s="2">
        <v>0.90246261237299996</v>
      </c>
      <c r="O22" s="2">
        <v>2061.04909963</v>
      </c>
      <c r="P22" s="2">
        <v>153.28063177799999</v>
      </c>
      <c r="Q22" s="2">
        <v>199</v>
      </c>
      <c r="R22" s="1" t="s">
        <v>35</v>
      </c>
    </row>
    <row r="23" spans="1:18" x14ac:dyDescent="0.3">
      <c r="A23" s="1" t="s">
        <v>18</v>
      </c>
      <c r="B23" s="1" t="s">
        <v>19</v>
      </c>
      <c r="C23" s="1" t="s">
        <v>124</v>
      </c>
      <c r="D23" s="2">
        <v>58.533633177600002</v>
      </c>
      <c r="E23" s="2">
        <v>0</v>
      </c>
      <c r="F23" s="2">
        <v>0</v>
      </c>
      <c r="G23" s="2">
        <v>36.4330230801</v>
      </c>
      <c r="H23" s="2">
        <v>2.6660765728100002</v>
      </c>
      <c r="I23" s="2">
        <v>0.62242886870799996</v>
      </c>
      <c r="J23" s="2">
        <v>4.5547771906199998E-2</v>
      </c>
      <c r="K23" s="2">
        <v>13</v>
      </c>
      <c r="L23" s="1" t="s">
        <v>36</v>
      </c>
      <c r="M23" s="2">
        <v>0.91791912169500001</v>
      </c>
      <c r="N23" s="2">
        <v>0.90246261237299996</v>
      </c>
      <c r="O23" s="2">
        <v>33.442568546399997</v>
      </c>
      <c r="P23" s="2">
        <v>2.4060344286899999</v>
      </c>
      <c r="Q23" s="2">
        <v>199</v>
      </c>
      <c r="R23" s="1" t="s">
        <v>37</v>
      </c>
    </row>
    <row r="24" spans="1:18" x14ac:dyDescent="0.3">
      <c r="A24" s="1" t="s">
        <v>18</v>
      </c>
      <c r="B24" s="1" t="s">
        <v>19</v>
      </c>
      <c r="C24" s="1" t="s">
        <v>125</v>
      </c>
      <c r="D24" s="2">
        <v>677.84319273899996</v>
      </c>
      <c r="E24" s="2">
        <v>0</v>
      </c>
      <c r="F24" s="2">
        <v>0</v>
      </c>
      <c r="G24" s="2">
        <v>383.11925034900003</v>
      </c>
      <c r="H24" s="2">
        <v>26.777257015699998</v>
      </c>
      <c r="I24" s="2">
        <v>0.56520336038300001</v>
      </c>
      <c r="J24" s="2">
        <v>3.9503615736699998E-2</v>
      </c>
      <c r="K24" s="2">
        <v>13</v>
      </c>
      <c r="L24" s="1" t="s">
        <v>38</v>
      </c>
      <c r="M24" s="2">
        <v>0.91791912169500001</v>
      </c>
      <c r="N24" s="2">
        <v>0.90246261237299996</v>
      </c>
      <c r="O24" s="2">
        <v>351.67248578499999</v>
      </c>
      <c r="P24" s="2">
        <v>24.1654733186</v>
      </c>
      <c r="Q24" s="2">
        <v>199</v>
      </c>
      <c r="R24" s="1" t="s">
        <v>39</v>
      </c>
    </row>
    <row r="25" spans="1:18" x14ac:dyDescent="0.3">
      <c r="A25" s="1" t="s">
        <v>18</v>
      </c>
      <c r="B25" s="1" t="s">
        <v>19</v>
      </c>
      <c r="C25" s="1" t="s">
        <v>131</v>
      </c>
      <c r="D25" s="2">
        <v>70.132813401899995</v>
      </c>
      <c r="E25" s="2">
        <v>0</v>
      </c>
      <c r="F25" s="2">
        <v>0</v>
      </c>
      <c r="G25" s="2">
        <v>90.180738745200003</v>
      </c>
      <c r="H25" s="2">
        <v>6.8507488957999998</v>
      </c>
      <c r="I25" s="2">
        <v>1.285856568</v>
      </c>
      <c r="J25" s="2">
        <v>9.7682505000000003E-2</v>
      </c>
      <c r="K25" s="2">
        <v>13</v>
      </c>
      <c r="L25" s="1" t="s">
        <v>34</v>
      </c>
      <c r="M25" s="2">
        <v>0.83131487305499996</v>
      </c>
      <c r="N25" s="2">
        <v>0.78639299146700004</v>
      </c>
      <c r="O25" s="2">
        <v>74.968589381900003</v>
      </c>
      <c r="P25" s="2">
        <v>5.3873809179499998</v>
      </c>
      <c r="Q25" s="2">
        <v>204</v>
      </c>
      <c r="R25" s="1" t="s">
        <v>35</v>
      </c>
    </row>
    <row r="26" spans="1:18" x14ac:dyDescent="0.3">
      <c r="A26" s="1" t="s">
        <v>18</v>
      </c>
      <c r="B26" s="1" t="s">
        <v>19</v>
      </c>
      <c r="C26" s="1" t="s">
        <v>132</v>
      </c>
      <c r="D26" s="2">
        <v>2.4269998474099999</v>
      </c>
      <c r="E26" s="2">
        <v>0</v>
      </c>
      <c r="F26" s="2">
        <v>0</v>
      </c>
      <c r="G26" s="2">
        <v>1.4874042435099999</v>
      </c>
      <c r="H26" s="2">
        <v>0.10986319625300001</v>
      </c>
      <c r="I26" s="2">
        <v>0.61285716400000001</v>
      </c>
      <c r="J26" s="2">
        <v>4.5267080000000001E-2</v>
      </c>
      <c r="K26" s="2">
        <v>13</v>
      </c>
      <c r="L26" s="1" t="s">
        <v>36</v>
      </c>
      <c r="M26" s="2">
        <v>0.83131487305499996</v>
      </c>
      <c r="N26" s="2">
        <v>0.78639299146700004</v>
      </c>
      <c r="O26" s="2">
        <v>1.23650126988</v>
      </c>
      <c r="P26" s="2">
        <v>8.6395647553299995E-2</v>
      </c>
      <c r="Q26" s="2">
        <v>204</v>
      </c>
      <c r="R26" s="1" t="s">
        <v>37</v>
      </c>
    </row>
    <row r="27" spans="1:18" x14ac:dyDescent="0.3">
      <c r="A27" s="1" t="s">
        <v>18</v>
      </c>
      <c r="B27" s="1" t="s">
        <v>19</v>
      </c>
      <c r="C27" s="1" t="s">
        <v>133</v>
      </c>
      <c r="D27" s="2">
        <v>1199.65938332</v>
      </c>
      <c r="E27" s="2">
        <v>0</v>
      </c>
      <c r="F27" s="2">
        <v>0</v>
      </c>
      <c r="G27" s="2">
        <v>674.30061301800004</v>
      </c>
      <c r="H27" s="2">
        <v>47.270823078500001</v>
      </c>
      <c r="I27" s="2">
        <v>0.56207672143700005</v>
      </c>
      <c r="J27" s="2">
        <v>3.94035371504E-2</v>
      </c>
      <c r="K27" s="2">
        <v>13</v>
      </c>
      <c r="L27" s="1" t="s">
        <v>38</v>
      </c>
      <c r="M27" s="2">
        <v>0.83131487305499996</v>
      </c>
      <c r="N27" s="2">
        <v>0.78639299146700004</v>
      </c>
      <c r="O27" s="2">
        <v>560.55612851199999</v>
      </c>
      <c r="P27" s="2">
        <v>37.173443969799997</v>
      </c>
      <c r="Q27" s="2">
        <v>204</v>
      </c>
      <c r="R27" s="1" t="s">
        <v>39</v>
      </c>
    </row>
    <row r="28" spans="1:18" x14ac:dyDescent="0.3">
      <c r="D28" s="2">
        <f>SUM(D2:D27)</f>
        <v>17658.492692534826</v>
      </c>
      <c r="G28" s="2">
        <f>SUM(G2:G27)</f>
        <v>14314.814497636853</v>
      </c>
      <c r="H28" s="2">
        <f>SUM(H2:H27)</f>
        <v>1019.4197759092241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"/>
  <sheetViews>
    <sheetView workbookViewId="0">
      <selection activeCell="G27" sqref="G27"/>
    </sheetView>
  </sheetViews>
  <sheetFormatPr defaultRowHeight="14.4" x14ac:dyDescent="0.3"/>
  <cols>
    <col min="1" max="1" width="29.33203125" bestFit="1" customWidth="1"/>
    <col min="3" max="3" width="11.21875" customWidth="1"/>
    <col min="4" max="4" width="11.44140625" customWidth="1"/>
  </cols>
  <sheetData>
    <row r="1" spans="1:4" ht="42" x14ac:dyDescent="0.3">
      <c r="A1" s="3" t="s">
        <v>134</v>
      </c>
      <c r="B1" s="4" t="s">
        <v>135</v>
      </c>
      <c r="C1" s="4" t="s">
        <v>136</v>
      </c>
      <c r="D1" s="4" t="s">
        <v>137</v>
      </c>
    </row>
    <row r="2" spans="1:4" x14ac:dyDescent="0.3">
      <c r="A2" s="5" t="s">
        <v>138</v>
      </c>
      <c r="B2" s="6">
        <f>Agriculture!D68</f>
        <v>58733.332392496995</v>
      </c>
      <c r="C2" s="6">
        <f>Agriculture!G68</f>
        <v>406894.50058897189</v>
      </c>
      <c r="D2" s="6">
        <f>Agriculture!H68</f>
        <v>25389.202627220566</v>
      </c>
    </row>
    <row r="3" spans="1:4" x14ac:dyDescent="0.3">
      <c r="A3" s="5" t="s">
        <v>139</v>
      </c>
      <c r="B3" s="6">
        <f>FDOT!D5</f>
        <v>112.7868036233</v>
      </c>
      <c r="C3" s="6">
        <f>FDOT!G5</f>
        <v>512.60541375000003</v>
      </c>
      <c r="D3" s="6">
        <f>FDOT!H5</f>
        <v>130.59316026400001</v>
      </c>
    </row>
    <row r="4" spans="1:4" x14ac:dyDescent="0.3">
      <c r="A4" s="5" t="s">
        <v>143</v>
      </c>
      <c r="B4" s="6">
        <f>'Glades County'!D11</f>
        <v>404.99353042977191</v>
      </c>
      <c r="C4" s="6">
        <f>'Glades County'!G11</f>
        <v>1038.881831722206</v>
      </c>
      <c r="D4" s="6">
        <f>'Glades County'!H11</f>
        <v>116.50386524120489</v>
      </c>
    </row>
    <row r="5" spans="1:4" x14ac:dyDescent="0.3">
      <c r="A5" s="5" t="s">
        <v>161</v>
      </c>
      <c r="B5" s="6">
        <f>'Hendry County'!D40+'Port LaBelle CDD'!D4</f>
        <v>4373.7295378737726</v>
      </c>
      <c r="C5" s="6">
        <f>'Hendry County'!G40+'Port LaBelle CDD'!G4</f>
        <v>13366.341354476244</v>
      </c>
      <c r="D5" s="6">
        <f>'Hendry County'!H40+'Port LaBelle CDD'!H4</f>
        <v>1338.2717101504393</v>
      </c>
    </row>
    <row r="6" spans="1:4" x14ac:dyDescent="0.3">
      <c r="A6" s="5" t="s">
        <v>140</v>
      </c>
      <c r="B6" s="6">
        <f>WCDs!D17</f>
        <v>258.06458623760415</v>
      </c>
      <c r="C6" s="6">
        <f>WCDs!G17</f>
        <v>1237.2408773430909</v>
      </c>
      <c r="D6" s="6">
        <f>WCDs!H17</f>
        <v>99.514526430220087</v>
      </c>
    </row>
    <row r="7" spans="1:4" x14ac:dyDescent="0.3">
      <c r="A7" s="5" t="s">
        <v>141</v>
      </c>
      <c r="B7" s="6">
        <f>Natural!D28</f>
        <v>17658.492692534826</v>
      </c>
      <c r="C7" s="6">
        <f>Natural!G28</f>
        <v>14314.814497636853</v>
      </c>
      <c r="D7" s="6">
        <f>Natural!H28</f>
        <v>1019.4197759092241</v>
      </c>
    </row>
    <row r="8" spans="1:4" x14ac:dyDescent="0.3">
      <c r="A8" s="7" t="s">
        <v>142</v>
      </c>
      <c r="B8" s="8">
        <f>SUM(B2:B7)</f>
        <v>81541.399543196254</v>
      </c>
      <c r="C8" s="8">
        <f>SUM(C2:C7)</f>
        <v>437364.3845639003</v>
      </c>
      <c r="D8" s="8">
        <f>SUM(D2:D7)</f>
        <v>28093.505665215653</v>
      </c>
    </row>
    <row r="10" spans="1:4" x14ac:dyDescent="0.3">
      <c r="B10" s="18"/>
      <c r="C10" s="18"/>
      <c r="D10" s="1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"/>
  <sheetViews>
    <sheetView workbookViewId="0">
      <selection activeCell="E3" sqref="E3"/>
    </sheetView>
  </sheetViews>
  <sheetFormatPr defaultRowHeight="13.8" x14ac:dyDescent="0.25"/>
  <cols>
    <col min="1" max="1" width="29.33203125" style="15" bestFit="1" customWidth="1"/>
    <col min="2" max="2" width="9.77734375" style="15" bestFit="1" customWidth="1"/>
    <col min="3" max="3" width="9.77734375" style="16" customWidth="1"/>
    <col min="4" max="4" width="9.77734375" style="15" customWidth="1"/>
    <col min="5" max="5" width="29.33203125" style="15" bestFit="1" customWidth="1"/>
    <col min="6" max="6" width="8.77734375" style="15" customWidth="1"/>
    <col min="7" max="7" width="8.88671875" style="16"/>
    <col min="8" max="16384" width="8.88671875" style="15"/>
  </cols>
  <sheetData>
    <row r="1" spans="1:7" ht="55.2" x14ac:dyDescent="0.25">
      <c r="A1" s="3" t="s">
        <v>134</v>
      </c>
      <c r="B1" s="4" t="s">
        <v>136</v>
      </c>
      <c r="C1" s="12" t="s">
        <v>144</v>
      </c>
      <c r="D1" s="9"/>
      <c r="E1" s="3" t="s">
        <v>134</v>
      </c>
      <c r="F1" s="4" t="s">
        <v>137</v>
      </c>
      <c r="G1" s="12" t="s">
        <v>144</v>
      </c>
    </row>
    <row r="2" spans="1:7" x14ac:dyDescent="0.25">
      <c r="A2" s="5" t="s">
        <v>138</v>
      </c>
      <c r="B2" s="6">
        <f>'Existing Loads'!C2</f>
        <v>406894.50058897189</v>
      </c>
      <c r="C2" s="13">
        <f>B2/$B$7</f>
        <v>0.96463396736498175</v>
      </c>
      <c r="D2" s="10"/>
      <c r="E2" s="5" t="s">
        <v>138</v>
      </c>
      <c r="F2" s="6">
        <f>'Existing Loads'!D2</f>
        <v>25389.202627220566</v>
      </c>
      <c r="G2" s="13">
        <f>F2/$F$7</f>
        <v>0.94122728719843496</v>
      </c>
    </row>
    <row r="3" spans="1:7" x14ac:dyDescent="0.25">
      <c r="A3" s="5" t="s">
        <v>161</v>
      </c>
      <c r="B3" s="6">
        <f>'Existing Loads'!C5</f>
        <v>13366.341354476244</v>
      </c>
      <c r="C3" s="19">
        <f>B3/$B$7</f>
        <v>3.1687886838627131E-2</v>
      </c>
      <c r="D3" s="10"/>
      <c r="E3" s="5" t="s">
        <v>161</v>
      </c>
      <c r="F3" s="6">
        <f>'Existing Loads'!D5</f>
        <v>1338.2717101504393</v>
      </c>
      <c r="G3" s="19">
        <f>F3/$F$7</f>
        <v>4.9612343868130467E-2</v>
      </c>
    </row>
    <row r="4" spans="1:7" x14ac:dyDescent="0.25">
      <c r="A4" s="5" t="s">
        <v>143</v>
      </c>
      <c r="B4" s="6">
        <f>'Existing Loads'!C4</f>
        <v>1038.881831722206</v>
      </c>
      <c r="C4" s="19">
        <f>B4/$B$7</f>
        <v>2.4629005835837339E-3</v>
      </c>
      <c r="D4" s="10"/>
      <c r="E4" s="5" t="s">
        <v>139</v>
      </c>
      <c r="F4" s="6">
        <f>'Existing Loads'!D3</f>
        <v>130.59316026400001</v>
      </c>
      <c r="G4" s="13">
        <f>F4/$F$7</f>
        <v>4.8413432972554673E-3</v>
      </c>
    </row>
    <row r="5" spans="1:7" x14ac:dyDescent="0.25">
      <c r="A5" s="5" t="s">
        <v>139</v>
      </c>
      <c r="B5" s="6">
        <f>'Existing Loads'!C3</f>
        <v>512.60541375000003</v>
      </c>
      <c r="C5" s="13">
        <f>B5/$B$7</f>
        <v>1.2152452128074605E-3</v>
      </c>
      <c r="D5" s="10"/>
      <c r="E5" s="5" t="s">
        <v>143</v>
      </c>
      <c r="F5" s="6">
        <f>'Existing Loads'!D4</f>
        <v>116.50386524120489</v>
      </c>
      <c r="G5" s="13">
        <f>F5/$F$7</f>
        <v>4.3190256361790979E-3</v>
      </c>
    </row>
    <row r="6" spans="1:7" x14ac:dyDescent="0.25">
      <c r="A6" s="5"/>
      <c r="B6" s="6"/>
      <c r="C6" s="13"/>
      <c r="D6" s="10"/>
      <c r="E6" s="5"/>
      <c r="F6" s="6"/>
      <c r="G6" s="13"/>
    </row>
    <row r="7" spans="1:7" ht="14.4" x14ac:dyDescent="0.3">
      <c r="A7" s="7" t="s">
        <v>142</v>
      </c>
      <c r="B7" s="8">
        <f>SUM(B2:B5)</f>
        <v>421812.32918892032</v>
      </c>
      <c r="C7" s="14">
        <f>SUM(C2:C5)</f>
        <v>1</v>
      </c>
      <c r="D7" s="11"/>
      <c r="E7" s="7" t="s">
        <v>142</v>
      </c>
      <c r="F7" s="8">
        <f>SUM(F2:F5)</f>
        <v>26974.57136287621</v>
      </c>
      <c r="G7" s="14">
        <f>SUM(G2:G6)</f>
        <v>1</v>
      </c>
    </row>
  </sheetData>
  <sortState ref="E2:G5">
    <sortCondition descending="1" ref="G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Agriculture</vt:lpstr>
      <vt:lpstr>FDOT</vt:lpstr>
      <vt:lpstr>Glades County</vt:lpstr>
      <vt:lpstr>Hendry County</vt:lpstr>
      <vt:lpstr>Port LaBelle CDD</vt:lpstr>
      <vt:lpstr>WCDs</vt:lpstr>
      <vt:lpstr>Natural</vt:lpstr>
      <vt:lpstr>Existing Loads</vt:lpstr>
      <vt:lpstr>Relative Contribution</vt:lpstr>
      <vt:lpstr>Required Reductions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Frick, Marcy</cp:lastModifiedBy>
  <dcterms:created xsi:type="dcterms:W3CDTF">2019-08-20T21:31:01Z</dcterms:created>
  <dcterms:modified xsi:type="dcterms:W3CDTF">2019-12-19T18:34:41Z</dcterms:modified>
</cp:coreProperties>
</file>