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7880" windowHeight="5175" tabRatio="494"/>
  </bookViews>
  <sheets>
    <sheet name="Credits" sheetId="1" r:id="rId1"/>
  </sheets>
  <definedNames>
    <definedName name="_xlnm.Print_Area" localSheetId="0">Credits!$A$1:$N$76</definedName>
    <definedName name="_xlnm.Print_Titles" localSheetId="0">Credits!$1:$4</definedName>
  </definedNames>
  <calcPr calcId="125725"/>
</workbook>
</file>

<file path=xl/calcChain.xml><?xml version="1.0" encoding="utf-8"?>
<calcChain xmlns="http://schemas.openxmlformats.org/spreadsheetml/2006/main">
  <c r="K38" i="1"/>
  <c r="J41"/>
  <c r="K41" s="1"/>
  <c r="K42"/>
  <c r="K58"/>
  <c r="K61"/>
  <c r="K39" l="1"/>
  <c r="K14"/>
  <c r="I15" s="1"/>
  <c r="I21" l="1"/>
  <c r="K21" s="1"/>
  <c r="K20"/>
  <c r="K62"/>
  <c r="I76"/>
  <c r="K64"/>
  <c r="K63"/>
  <c r="K60"/>
  <c r="K59"/>
  <c r="K17"/>
  <c r="K16"/>
  <c r="K13"/>
  <c r="K12"/>
  <c r="K11"/>
  <c r="K10"/>
  <c r="K9"/>
  <c r="K8"/>
  <c r="K7"/>
  <c r="K6"/>
  <c r="K15" l="1"/>
  <c r="K37"/>
  <c r="K36"/>
  <c r="K35"/>
  <c r="K33"/>
  <c r="K27"/>
  <c r="K65"/>
  <c r="K19"/>
  <c r="K34"/>
  <c r="K5"/>
  <c r="K18"/>
  <c r="K56"/>
  <c r="J70" l="1"/>
  <c r="J72"/>
  <c r="J69"/>
  <c r="J75"/>
  <c r="J74"/>
  <c r="J73"/>
  <c r="J71"/>
  <c r="K66"/>
  <c r="J76" l="1"/>
</calcChain>
</file>

<file path=xl/sharedStrings.xml><?xml version="1.0" encoding="utf-8"?>
<sst xmlns="http://schemas.openxmlformats.org/spreadsheetml/2006/main" count="382" uniqueCount="188">
  <si>
    <t>Summary of Credits for Management Program and Activities</t>
  </si>
  <si>
    <t>Caloosahatchee Estuary BMAP</t>
  </si>
  <si>
    <t>Type</t>
  </si>
  <si>
    <t>Notes</t>
  </si>
  <si>
    <t>Credit (%)</t>
  </si>
  <si>
    <t>Lee County</t>
  </si>
  <si>
    <t>Bob Jane's Preserve</t>
  </si>
  <si>
    <t>Conservation Purchase</t>
  </si>
  <si>
    <t>Area Affected (ac)</t>
  </si>
  <si>
    <t>Buckingham Trails Preserve</t>
  </si>
  <si>
    <t>Caloosahatchee Cks Preserve</t>
  </si>
  <si>
    <t>Deep Lagoon Preserve</t>
  </si>
  <si>
    <t>Hickory Swamp Preserve</t>
  </si>
  <si>
    <t>Orange River Preserve</t>
  </si>
  <si>
    <t>Prairie Pines Preserve</t>
  </si>
  <si>
    <t>Telegraph Creek Preserve</t>
  </si>
  <si>
    <t>Ag &amp; Urban Load &lt; Background Load</t>
  </si>
  <si>
    <t>Ag Load &lt; Background Load</t>
  </si>
  <si>
    <t>West Marsh Preserve</t>
  </si>
  <si>
    <t>Yellow Fever Creek Preserve</t>
  </si>
  <si>
    <t>Cape Coral</t>
  </si>
  <si>
    <t>Ft. Myers</t>
  </si>
  <si>
    <t>Billy's Creek Preserve</t>
  </si>
  <si>
    <t>Six Mile Cypress Preserve</t>
  </si>
  <si>
    <t>Education/Fertilizer</t>
  </si>
  <si>
    <t>Charlotte Co</t>
  </si>
  <si>
    <t>ECWCD</t>
  </si>
  <si>
    <t>Lucaya</t>
  </si>
  <si>
    <t>FDOT</t>
  </si>
  <si>
    <t>Wet Retention</t>
  </si>
  <si>
    <t>1.275" Treatment Volume</t>
  </si>
  <si>
    <t>1.62" Treatment Volume</t>
  </si>
  <si>
    <t>SE-1 Swale/Inlet Replacement</t>
  </si>
  <si>
    <t>Swales w/Raised Inlets</t>
  </si>
  <si>
    <t>SW-1 Swale/Inlet Replacement</t>
  </si>
  <si>
    <t>SW-2 Swale/Inlet Replacement</t>
  </si>
  <si>
    <t>SW-3 Swale/Inlet Replacement</t>
  </si>
  <si>
    <t>SW-4 Swale/Inlet Replacement</t>
  </si>
  <si>
    <t>SW-5 Swale/Inlet Replacement</t>
  </si>
  <si>
    <t>SE Pipe Replacement</t>
  </si>
  <si>
    <t>Freshwater Canal Irrigation</t>
  </si>
  <si>
    <t>Water Conservation</t>
  </si>
  <si>
    <t>Total</t>
  </si>
  <si>
    <t>Summary by Jurisdication</t>
  </si>
  <si>
    <t>Caloosahatchee Creeks</t>
  </si>
  <si>
    <t>Popash Creek Restoration</t>
  </si>
  <si>
    <t>Deep Lagoon Hydraulic Restoration</t>
  </si>
  <si>
    <t>Wet Detention</t>
  </si>
  <si>
    <t>Weir Elevation Improvements</t>
  </si>
  <si>
    <t>Unit 23-SE 8th Street Drainage</t>
  </si>
  <si>
    <t>Manuels Branch Siltation Structures</t>
  </si>
  <si>
    <t>Manuels Branch Control Structures</t>
  </si>
  <si>
    <t>Manuels Branch Watershed Imp.</t>
  </si>
  <si>
    <t>Stormcepters</t>
  </si>
  <si>
    <t>Weir Construction</t>
  </si>
  <si>
    <t>Exfiltration Trenches</t>
  </si>
  <si>
    <t>Credit</t>
  </si>
  <si>
    <t>Dry Detention</t>
  </si>
  <si>
    <t>Ditch Blocked Swales</t>
  </si>
  <si>
    <t>Swales w/Ditch Blocks</t>
  </si>
  <si>
    <t>Weir &amp; Wetland</t>
  </si>
  <si>
    <t>Ordinances</t>
  </si>
  <si>
    <t>Street Sweeping</t>
  </si>
  <si>
    <t>SR 78 Project</t>
  </si>
  <si>
    <t>Swales w/o Ditch Blocks</t>
  </si>
  <si>
    <t>Swales w/o Blocks</t>
  </si>
  <si>
    <t>FDOT 10/10/2011</t>
  </si>
  <si>
    <t>Existing Stormwater Wet Ponds</t>
  </si>
  <si>
    <t>Existing Stormwater Dry Ponds</t>
  </si>
  <si>
    <t>Discontinuing Fertilization</t>
  </si>
  <si>
    <t>Fertilization</t>
  </si>
  <si>
    <t>Wetland Treatment</t>
  </si>
  <si>
    <t>Weir #6 Elevation/Basin 12</t>
  </si>
  <si>
    <t>Weir #1 Elevation/Basin 15</t>
  </si>
  <si>
    <t>Harn's Marsh Phases I &amp; II</t>
  </si>
  <si>
    <t>Billy's Creek Wetland</t>
  </si>
  <si>
    <t>Powell Creek Filter Marsh</t>
  </si>
  <si>
    <t>Nalle Grade Stormwater Park</t>
  </si>
  <si>
    <t>Urban Load only</t>
  </si>
  <si>
    <t>Detention Pond</t>
  </si>
  <si>
    <t>SFWMD CRE 122</t>
  </si>
  <si>
    <t>4.29 ac-ft; &lt;0.25" On-line</t>
  </si>
  <si>
    <t>3.88 ac-ft; &lt;0.25" On-line</t>
  </si>
  <si>
    <t>4.04 ac-ft; &lt;0.25" On-line</t>
  </si>
  <si>
    <t>5.15 ac-ft; &lt;0.25" On-line</t>
  </si>
  <si>
    <t>4.43 ac-ft; &lt;0.25" On-line</t>
  </si>
  <si>
    <t>1.65 ac-ft; &lt;0.25" On-line</t>
  </si>
  <si>
    <t>0.23 ac-ft; &lt;0.25" On-line</t>
  </si>
  <si>
    <t>3.60 ac-ft; &lt;0.25" On-line</t>
  </si>
  <si>
    <t>Ag Load = Background Load</t>
  </si>
  <si>
    <t>Jim Flemming Eco-Park</t>
  </si>
  <si>
    <t>Permit = 96 acres; GIS = 124.6 acres</t>
  </si>
  <si>
    <t>Ft. Myers SMP; GIS Area &amp; Load</t>
  </si>
  <si>
    <t>Utility &amp; Streetscape Improvements</t>
  </si>
  <si>
    <t>SFWMD CRE 18</t>
  </si>
  <si>
    <t>Lee County Report</t>
  </si>
  <si>
    <t>Whiskey Creek Weir Reconstruction</t>
  </si>
  <si>
    <t>Sweeping</t>
  </si>
  <si>
    <t>1st 5-Yr Preliminary Target</t>
  </si>
  <si>
    <t>Freshwater Canal Detention</t>
  </si>
  <si>
    <t>Small percentage benefit</t>
  </si>
  <si>
    <t>Areas 12-18</t>
  </si>
  <si>
    <t>Canal Detention</t>
  </si>
  <si>
    <t>Status</t>
  </si>
  <si>
    <t>Completed</t>
  </si>
  <si>
    <t>Future</t>
  </si>
  <si>
    <t>Retention</t>
  </si>
  <si>
    <t>Hydrologic Restoration</t>
  </si>
  <si>
    <t>Reduced Amount due to Canals</t>
  </si>
  <si>
    <t>Entity</t>
  </si>
  <si>
    <t>Project No</t>
  </si>
  <si>
    <t>CC-1</t>
  </si>
  <si>
    <t>CC-2</t>
  </si>
  <si>
    <t>CC-3</t>
  </si>
  <si>
    <t>CC-4</t>
  </si>
  <si>
    <t>CC-5</t>
  </si>
  <si>
    <t>CC-6</t>
  </si>
  <si>
    <t>CC-7</t>
  </si>
  <si>
    <t>CC-8</t>
  </si>
  <si>
    <t>CC-9</t>
  </si>
  <si>
    <t>CC-10</t>
  </si>
  <si>
    <t>CC-11</t>
  </si>
  <si>
    <t>CC-12</t>
  </si>
  <si>
    <t>CC-13</t>
  </si>
  <si>
    <t>CH-1</t>
  </si>
  <si>
    <t>EC-1</t>
  </si>
  <si>
    <t>EC-2</t>
  </si>
  <si>
    <t>EC-3</t>
  </si>
  <si>
    <t>EC-4</t>
  </si>
  <si>
    <t>EC-5</t>
  </si>
  <si>
    <t>EC-6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</si>
  <si>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</si>
  <si>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</si>
  <si>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</si>
  <si>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</si>
  <si>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</si>
  <si>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</si>
  <si>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</si>
  <si>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</si>
  <si>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LC-2</t>
  </si>
  <si>
    <t>LU-1</t>
  </si>
  <si>
    <t>LC-1</t>
  </si>
  <si>
    <t>LC-3</t>
  </si>
  <si>
    <t>LC-4</t>
  </si>
  <si>
    <t>LC-5</t>
  </si>
  <si>
    <t>LC-6</t>
  </si>
  <si>
    <t>LC-7</t>
  </si>
  <si>
    <t>LC-8</t>
  </si>
  <si>
    <t>LC-9</t>
  </si>
  <si>
    <t>LC-10</t>
  </si>
  <si>
    <t>LC-11</t>
  </si>
  <si>
    <t>LC-12</t>
  </si>
  <si>
    <t>LC-13</t>
  </si>
  <si>
    <t>LC-15</t>
  </si>
  <si>
    <t>LC-16</t>
  </si>
  <si>
    <t>LC-17</t>
  </si>
  <si>
    <t>LC-18</t>
  </si>
  <si>
    <t>LC-19</t>
  </si>
  <si>
    <t>LC-20</t>
  </si>
  <si>
    <t>LC-21</t>
  </si>
  <si>
    <t>LC-22</t>
  </si>
  <si>
    <t>LC-23</t>
  </si>
  <si>
    <t>Project Name</t>
  </si>
  <si>
    <t>TN Credit (lb/yr)</t>
  </si>
  <si>
    <t>Start Date</t>
  </si>
  <si>
    <t>End Date</t>
  </si>
  <si>
    <t>Project Description</t>
  </si>
  <si>
    <t>Project Cost</t>
  </si>
  <si>
    <t>TN Load (lb/yr)</t>
  </si>
  <si>
    <t>Brookhill Utility Drainage Improvement</t>
  </si>
  <si>
    <t>Mirror Lake Phase I</t>
  </si>
  <si>
    <t>Wetland Rehydration and Treatment</t>
  </si>
  <si>
    <t>ECWCD Data</t>
  </si>
  <si>
    <t>NFM Powell Ck Reconnection/Lost Lane</t>
  </si>
  <si>
    <t>Ft. Myers Submital 03/27/12</t>
  </si>
  <si>
    <t>FM-10</t>
  </si>
  <si>
    <t>FM-01</t>
  </si>
  <si>
    <t>FM-02</t>
  </si>
  <si>
    <t>FM-03</t>
  </si>
  <si>
    <t>FM-04</t>
  </si>
  <si>
    <t>FM-05</t>
  </si>
  <si>
    <t>FM-06</t>
  </si>
  <si>
    <t>FM-07</t>
  </si>
  <si>
    <t>FM-08</t>
  </si>
  <si>
    <t>FM-09</t>
  </si>
  <si>
    <t>Riverfront Development Phase 1</t>
  </si>
  <si>
    <t>Ford Street Preserve</t>
  </si>
  <si>
    <t>Treatment train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</si>
</sst>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[$-409]m/d/yy\ h:mm\ AM/PM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9" xfId="0" applyNumberFormat="1" applyBorder="1"/>
    <xf numFmtId="164" fontId="0" fillId="0" borderId="11" xfId="0" applyNumberFormat="1" applyBorder="1"/>
    <xf numFmtId="3" fontId="0" fillId="0" borderId="0" xfId="0" applyNumberFormat="1" applyBorder="1"/>
    <xf numFmtId="3" fontId="0" fillId="0" borderId="2" xfId="0" applyNumberFormat="1" applyBorder="1"/>
    <xf numFmtId="3" fontId="1" fillId="2" borderId="1" xfId="0" applyNumberFormat="1" applyFont="1" applyFill="1" applyBorder="1" applyAlignment="1">
      <alignment horizontal="center" wrapText="1"/>
    </xf>
    <xf numFmtId="3" fontId="0" fillId="0" borderId="0" xfId="0" applyNumberFormat="1"/>
    <xf numFmtId="3" fontId="0" fillId="0" borderId="4" xfId="0" applyNumberFormat="1" applyBorder="1"/>
    <xf numFmtId="3" fontId="0" fillId="0" borderId="5" xfId="0" applyNumberFormat="1" applyBorder="1"/>
    <xf numFmtId="0" fontId="0" fillId="0" borderId="14" xfId="0" applyBorder="1"/>
    <xf numFmtId="3" fontId="0" fillId="0" borderId="3" xfId="0" applyNumberFormat="1" applyBorder="1"/>
    <xf numFmtId="3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165" fontId="0" fillId="0" borderId="5" xfId="0" applyNumberFormat="1" applyFill="1" applyBorder="1"/>
    <xf numFmtId="164" fontId="0" fillId="0" borderId="4" xfId="0" applyNumberFormat="1" applyFill="1" applyBorder="1"/>
    <xf numFmtId="3" fontId="0" fillId="0" borderId="4" xfId="0" applyNumberFormat="1" applyFill="1" applyBorder="1"/>
    <xf numFmtId="165" fontId="0" fillId="0" borderId="4" xfId="0" applyNumberFormat="1" applyFill="1" applyBorder="1"/>
    <xf numFmtId="164" fontId="0" fillId="0" borderId="5" xfId="0" applyNumberFormat="1" applyFill="1" applyBorder="1"/>
    <xf numFmtId="3" fontId="0" fillId="0" borderId="5" xfId="0" applyNumberFormat="1" applyFill="1" applyBorder="1"/>
    <xf numFmtId="164" fontId="0" fillId="0" borderId="0" xfId="0" applyNumberFormat="1" applyFill="1" applyBorder="1"/>
    <xf numFmtId="3" fontId="0" fillId="0" borderId="0" xfId="0" applyNumberFormat="1" applyFill="1" applyBorder="1"/>
    <xf numFmtId="165" fontId="0" fillId="0" borderId="0" xfId="0" applyNumberFormat="1" applyFill="1" applyBorder="1"/>
    <xf numFmtId="164" fontId="0" fillId="0" borderId="2" xfId="0" applyNumberFormat="1" applyFill="1" applyBorder="1"/>
    <xf numFmtId="3" fontId="0" fillId="0" borderId="2" xfId="0" applyNumberFormat="1" applyFill="1" applyBorder="1"/>
    <xf numFmtId="165" fontId="0" fillId="0" borderId="2" xfId="0" applyNumberFormat="1" applyFill="1" applyBorder="1"/>
    <xf numFmtId="164" fontId="1" fillId="0" borderId="8" xfId="0" applyNumberFormat="1" applyFont="1" applyFill="1" applyBorder="1" applyAlignment="1">
      <alignment horizontal="center" vertical="center"/>
    </xf>
    <xf numFmtId="3" fontId="0" fillId="0" borderId="13" xfId="0" applyNumberFormat="1" applyFill="1" applyBorder="1"/>
    <xf numFmtId="3" fontId="0" fillId="0" borderId="10" xfId="0" applyNumberFormat="1" applyFill="1" applyBorder="1"/>
    <xf numFmtId="3" fontId="0" fillId="0" borderId="12" xfId="0" applyNumberFormat="1" applyFill="1" applyBorder="1"/>
    <xf numFmtId="3" fontId="0" fillId="0" borderId="3" xfId="0" applyNumberFormat="1" applyFill="1" applyBorder="1"/>
    <xf numFmtId="3" fontId="0" fillId="0" borderId="15" xfId="0" applyNumberFormat="1" applyFill="1" applyBorder="1"/>
    <xf numFmtId="0" fontId="0" fillId="0" borderId="0" xfId="0" applyFill="1" applyBorder="1"/>
    <xf numFmtId="164" fontId="1" fillId="0" borderId="0" xfId="0" applyNumberFormat="1" applyFont="1"/>
    <xf numFmtId="166" fontId="0" fillId="0" borderId="0" xfId="0" applyNumberFormat="1" applyFill="1" applyAlignment="1">
      <alignment horizontal="left"/>
    </xf>
    <xf numFmtId="164" fontId="1" fillId="0" borderId="7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5" fontId="3" fillId="0" borderId="0" xfId="0" applyNumberFormat="1" applyFont="1" applyFill="1"/>
    <xf numFmtId="0" fontId="0" fillId="0" borderId="3" xfId="0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7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RowHeight="15"/>
  <cols>
    <col min="1" max="1" width="12.28515625" customWidth="1"/>
    <col min="2" max="2" width="7.42578125" style="47" bestFit="1" customWidth="1"/>
    <col min="3" max="3" width="37.5703125" customWidth="1"/>
    <col min="4" max="4" width="11.42578125" customWidth="1"/>
    <col min="5" max="5" width="6" customWidth="1"/>
    <col min="6" max="6" width="7.28515625" customWidth="1"/>
    <col min="7" max="7" width="11" customWidth="1"/>
    <col min="8" max="8" width="9.7109375" style="21" customWidth="1"/>
    <col min="9" max="9" width="11.42578125" style="21" customWidth="1"/>
    <col min="10" max="10" width="10.85546875" style="22" customWidth="1"/>
    <col min="11" max="11" width="9.28515625" style="2" bestFit="1" customWidth="1"/>
    <col min="12" max="12" width="22.85546875" style="2" customWidth="1"/>
    <col min="13" max="13" width="11.85546875" style="2" customWidth="1"/>
    <col min="14" max="14" width="32.5703125" customWidth="1"/>
    <col min="15" max="15" width="1.28515625" customWidth="1"/>
  </cols>
  <sheetData>
    <row r="1" spans="1:17" ht="15.75">
      <c r="A1" s="4" t="s">
        <v>1</v>
      </c>
      <c r="B1" s="55"/>
    </row>
    <row r="2" spans="1:17" ht="15.75">
      <c r="A2" s="4" t="s">
        <v>0</v>
      </c>
      <c r="B2" s="55"/>
      <c r="K2" s="42"/>
      <c r="L2" s="42"/>
      <c r="M2" s="42"/>
      <c r="N2" s="43"/>
    </row>
    <row r="3" spans="1:17" ht="3.75" customHeight="1"/>
    <row r="4" spans="1:17" s="1" customFormat="1" ht="44.25" customHeight="1" thickBot="1">
      <c r="A4" s="3" t="s">
        <v>109</v>
      </c>
      <c r="B4" s="3" t="s">
        <v>110</v>
      </c>
      <c r="C4" s="3" t="s">
        <v>162</v>
      </c>
      <c r="D4" s="3" t="s">
        <v>166</v>
      </c>
      <c r="E4" s="3" t="s">
        <v>164</v>
      </c>
      <c r="F4" s="3" t="s">
        <v>165</v>
      </c>
      <c r="G4" s="3" t="s">
        <v>167</v>
      </c>
      <c r="H4" s="3" t="s">
        <v>8</v>
      </c>
      <c r="I4" s="3" t="s">
        <v>168</v>
      </c>
      <c r="J4" s="3" t="s">
        <v>4</v>
      </c>
      <c r="K4" s="14" t="s">
        <v>163</v>
      </c>
      <c r="L4" s="3" t="s">
        <v>2</v>
      </c>
      <c r="M4" s="3" t="s">
        <v>103</v>
      </c>
      <c r="N4" s="3" t="s">
        <v>3</v>
      </c>
    </row>
    <row r="5" spans="1:17">
      <c r="A5" t="s">
        <v>20</v>
      </c>
      <c r="B5" s="47" t="s">
        <v>111</v>
      </c>
      <c r="C5" t="s">
        <v>24</v>
      </c>
      <c r="H5" s="21">
        <v>36678</v>
      </c>
      <c r="I5" s="20">
        <v>257143</v>
      </c>
      <c r="J5" s="22">
        <v>0.06</v>
      </c>
      <c r="K5" s="15">
        <f t="shared" ref="K5:K21" si="0">J5*I5</f>
        <v>15428.58</v>
      </c>
      <c r="L5" t="s">
        <v>61</v>
      </c>
      <c r="M5" s="47" t="s">
        <v>104</v>
      </c>
      <c r="N5" t="s">
        <v>78</v>
      </c>
    </row>
    <row r="6" spans="1:17">
      <c r="A6" t="s">
        <v>20</v>
      </c>
      <c r="B6" s="47" t="s">
        <v>112</v>
      </c>
      <c r="C6" t="s">
        <v>32</v>
      </c>
      <c r="H6" s="21">
        <v>1307</v>
      </c>
      <c r="I6" s="20">
        <v>14799.6</v>
      </c>
      <c r="J6" s="22">
        <v>0</v>
      </c>
      <c r="K6" s="15">
        <f t="shared" si="0"/>
        <v>0</v>
      </c>
      <c r="L6" t="s">
        <v>33</v>
      </c>
      <c r="M6" s="47" t="s">
        <v>104</v>
      </c>
      <c r="N6" t="s">
        <v>81</v>
      </c>
    </row>
    <row r="7" spans="1:17">
      <c r="A7" t="s">
        <v>20</v>
      </c>
      <c r="B7" s="47" t="s">
        <v>113</v>
      </c>
      <c r="C7" t="s">
        <v>34</v>
      </c>
      <c r="H7" s="21">
        <v>1198</v>
      </c>
      <c r="I7" s="20">
        <v>7876</v>
      </c>
      <c r="J7" s="22">
        <v>0</v>
      </c>
      <c r="K7" s="15">
        <f t="shared" si="0"/>
        <v>0</v>
      </c>
      <c r="L7" t="s">
        <v>33</v>
      </c>
      <c r="M7" s="47" t="s">
        <v>104</v>
      </c>
      <c r="N7" t="s">
        <v>88</v>
      </c>
    </row>
    <row r="8" spans="1:17">
      <c r="A8" t="s">
        <v>20</v>
      </c>
      <c r="B8" s="47" t="s">
        <v>114</v>
      </c>
      <c r="C8" t="s">
        <v>35</v>
      </c>
      <c r="H8" s="21">
        <v>1234</v>
      </c>
      <c r="I8" s="20">
        <v>7305.3</v>
      </c>
      <c r="J8" s="22">
        <v>0</v>
      </c>
      <c r="K8" s="15">
        <f t="shared" si="0"/>
        <v>0</v>
      </c>
      <c r="L8" t="s">
        <v>33</v>
      </c>
      <c r="M8" s="47" t="s">
        <v>104</v>
      </c>
      <c r="N8" t="s">
        <v>82</v>
      </c>
    </row>
    <row r="9" spans="1:17">
      <c r="A9" t="s">
        <v>20</v>
      </c>
      <c r="B9" s="47" t="s">
        <v>115</v>
      </c>
      <c r="C9" t="s">
        <v>36</v>
      </c>
      <c r="H9" s="21">
        <v>1347</v>
      </c>
      <c r="I9" s="20">
        <v>7725</v>
      </c>
      <c r="J9" s="22">
        <v>0</v>
      </c>
      <c r="K9" s="15">
        <f t="shared" si="0"/>
        <v>0</v>
      </c>
      <c r="L9" t="s">
        <v>33</v>
      </c>
      <c r="M9" s="47" t="s">
        <v>104</v>
      </c>
      <c r="N9" t="s">
        <v>83</v>
      </c>
    </row>
    <row r="10" spans="1:17">
      <c r="A10" t="s">
        <v>20</v>
      </c>
      <c r="B10" s="47" t="s">
        <v>116</v>
      </c>
      <c r="C10" t="s">
        <v>37</v>
      </c>
      <c r="H10" s="21">
        <v>1457</v>
      </c>
      <c r="I10" s="20">
        <v>9570.1</v>
      </c>
      <c r="J10" s="22">
        <v>0</v>
      </c>
      <c r="K10" s="15">
        <f t="shared" si="0"/>
        <v>0</v>
      </c>
      <c r="L10" t="s">
        <v>33</v>
      </c>
      <c r="M10" s="47" t="s">
        <v>104</v>
      </c>
      <c r="N10" t="s">
        <v>84</v>
      </c>
    </row>
    <row r="11" spans="1:17">
      <c r="A11" t="s">
        <v>20</v>
      </c>
      <c r="B11" s="47" t="s">
        <v>117</v>
      </c>
      <c r="C11" t="s">
        <v>38</v>
      </c>
      <c r="H11" s="21">
        <v>1227</v>
      </c>
      <c r="I11" s="20">
        <v>8966.7999999999993</v>
      </c>
      <c r="J11" s="22">
        <v>0</v>
      </c>
      <c r="K11" s="15">
        <f t="shared" si="0"/>
        <v>0</v>
      </c>
      <c r="L11" t="s">
        <v>33</v>
      </c>
      <c r="M11" s="47" t="s">
        <v>104</v>
      </c>
      <c r="N11" t="s">
        <v>85</v>
      </c>
    </row>
    <row r="12" spans="1:17">
      <c r="A12" t="s">
        <v>20</v>
      </c>
      <c r="B12" s="47" t="s">
        <v>118</v>
      </c>
      <c r="C12" t="s">
        <v>39</v>
      </c>
      <c r="H12" s="21">
        <v>320</v>
      </c>
      <c r="I12" s="20">
        <v>3817.6</v>
      </c>
      <c r="J12" s="22">
        <v>0</v>
      </c>
      <c r="K12" s="15">
        <f t="shared" si="0"/>
        <v>0</v>
      </c>
      <c r="L12" t="s">
        <v>33</v>
      </c>
      <c r="M12" s="47" t="s">
        <v>104</v>
      </c>
      <c r="N12" t="s">
        <v>86</v>
      </c>
    </row>
    <row r="13" spans="1:17">
      <c r="A13" t="s">
        <v>20</v>
      </c>
      <c r="B13" s="47" t="s">
        <v>119</v>
      </c>
      <c r="C13" t="s">
        <v>49</v>
      </c>
      <c r="H13" s="21">
        <v>51</v>
      </c>
      <c r="I13" s="20">
        <v>593.9</v>
      </c>
      <c r="J13" s="22">
        <v>0</v>
      </c>
      <c r="K13" s="15">
        <f t="shared" si="0"/>
        <v>0</v>
      </c>
      <c r="L13" t="s">
        <v>33</v>
      </c>
      <c r="M13" s="47" t="s">
        <v>104</v>
      </c>
      <c r="N13" t="s">
        <v>87</v>
      </c>
    </row>
    <row r="14" spans="1:17">
      <c r="A14" t="s">
        <v>20</v>
      </c>
      <c r="B14" s="47" t="s">
        <v>120</v>
      </c>
      <c r="C14" t="s">
        <v>99</v>
      </c>
      <c r="H14" s="21">
        <v>10702</v>
      </c>
      <c r="I14" s="20">
        <v>95372.800000000003</v>
      </c>
      <c r="J14" s="22">
        <v>0.05</v>
      </c>
      <c r="K14" s="15">
        <f t="shared" si="0"/>
        <v>4768.6400000000003</v>
      </c>
      <c r="L14" t="s">
        <v>102</v>
      </c>
      <c r="M14" s="47" t="s">
        <v>104</v>
      </c>
      <c r="N14" t="s">
        <v>108</v>
      </c>
      <c r="Q14" s="15"/>
    </row>
    <row r="15" spans="1:17">
      <c r="A15" t="s">
        <v>20</v>
      </c>
      <c r="B15" s="47" t="s">
        <v>121</v>
      </c>
      <c r="C15" t="s">
        <v>40</v>
      </c>
      <c r="H15" s="21">
        <v>10702</v>
      </c>
      <c r="I15" s="20">
        <f>I14-K14</f>
        <v>90604.160000000003</v>
      </c>
      <c r="J15" s="22">
        <v>0.127</v>
      </c>
      <c r="K15" s="15">
        <f t="shared" si="0"/>
        <v>11506.72832</v>
      </c>
      <c r="L15" t="s">
        <v>41</v>
      </c>
      <c r="M15" s="47" t="s">
        <v>104</v>
      </c>
      <c r="N15" t="s">
        <v>101</v>
      </c>
      <c r="P15" s="15"/>
    </row>
    <row r="16" spans="1:17">
      <c r="A16" t="s">
        <v>20</v>
      </c>
      <c r="B16" s="47" t="s">
        <v>122</v>
      </c>
      <c r="C16" t="s">
        <v>72</v>
      </c>
      <c r="H16" s="21">
        <v>932</v>
      </c>
      <c r="I16" s="20">
        <v>10266</v>
      </c>
      <c r="J16" s="22">
        <v>0.74</v>
      </c>
      <c r="K16" s="15">
        <f t="shared" si="0"/>
        <v>7596.84</v>
      </c>
      <c r="L16" t="s">
        <v>29</v>
      </c>
      <c r="M16" s="47" t="s">
        <v>104</v>
      </c>
      <c r="N16" t="s">
        <v>30</v>
      </c>
    </row>
    <row r="17" spans="1:14">
      <c r="A17" s="7" t="s">
        <v>20</v>
      </c>
      <c r="B17" s="53" t="s">
        <v>123</v>
      </c>
      <c r="C17" s="7" t="s">
        <v>73</v>
      </c>
      <c r="D17" s="7"/>
      <c r="E17" s="7"/>
      <c r="F17" s="7"/>
      <c r="G17" s="7"/>
      <c r="H17" s="24">
        <v>1314.5</v>
      </c>
      <c r="I17" s="25">
        <v>11059</v>
      </c>
      <c r="J17" s="26">
        <v>0.74</v>
      </c>
      <c r="K17" s="16">
        <f t="shared" si="0"/>
        <v>8183.66</v>
      </c>
      <c r="L17" s="7" t="s">
        <v>29</v>
      </c>
      <c r="M17" s="45" t="s">
        <v>104</v>
      </c>
      <c r="N17" s="7" t="s">
        <v>31</v>
      </c>
    </row>
    <row r="18" spans="1:14">
      <c r="A18" s="7" t="s">
        <v>25</v>
      </c>
      <c r="B18" s="53" t="s">
        <v>124</v>
      </c>
      <c r="C18" s="7" t="s">
        <v>24</v>
      </c>
      <c r="D18" s="7"/>
      <c r="E18" s="7"/>
      <c r="F18" s="7"/>
      <c r="G18" s="7"/>
      <c r="H18" s="24">
        <v>72285</v>
      </c>
      <c r="I18" s="25">
        <v>6923</v>
      </c>
      <c r="J18" s="26">
        <v>7.4999999999999997E-3</v>
      </c>
      <c r="K18" s="16">
        <f t="shared" si="0"/>
        <v>51.922499999999999</v>
      </c>
      <c r="L18" s="7" t="s">
        <v>61</v>
      </c>
      <c r="M18" s="45" t="s">
        <v>104</v>
      </c>
      <c r="N18" s="7" t="s">
        <v>78</v>
      </c>
    </row>
    <row r="19" spans="1:14">
      <c r="A19" s="8" t="s">
        <v>26</v>
      </c>
      <c r="B19" s="48" t="s">
        <v>125</v>
      </c>
      <c r="C19" s="8" t="s">
        <v>24</v>
      </c>
      <c r="D19" s="8"/>
      <c r="E19" s="8"/>
      <c r="F19" s="8"/>
      <c r="G19" s="8"/>
      <c r="H19" s="27">
        <v>32982</v>
      </c>
      <c r="I19" s="28">
        <v>109750</v>
      </c>
      <c r="J19" s="23">
        <v>1.4999999999999999E-2</v>
      </c>
      <c r="K19" s="17">
        <f t="shared" si="0"/>
        <v>1646.25</v>
      </c>
      <c r="L19" s="8" t="s">
        <v>61</v>
      </c>
      <c r="M19" s="48" t="s">
        <v>104</v>
      </c>
      <c r="N19" s="8" t="s">
        <v>78</v>
      </c>
    </row>
    <row r="20" spans="1:14">
      <c r="A20" s="41" t="s">
        <v>26</v>
      </c>
      <c r="B20" s="49" t="s">
        <v>126</v>
      </c>
      <c r="C20" s="41" t="s">
        <v>99</v>
      </c>
      <c r="D20" s="41"/>
      <c r="E20" s="41"/>
      <c r="F20" s="41"/>
      <c r="G20" s="41"/>
      <c r="H20" s="29">
        <v>32982</v>
      </c>
      <c r="I20" s="30">
        <v>158808</v>
      </c>
      <c r="J20" s="31">
        <v>0.05</v>
      </c>
      <c r="K20" s="12">
        <f t="shared" si="0"/>
        <v>7940.4000000000005</v>
      </c>
      <c r="L20" s="41" t="s">
        <v>102</v>
      </c>
      <c r="M20" s="49" t="s">
        <v>104</v>
      </c>
      <c r="N20" t="s">
        <v>108</v>
      </c>
    </row>
    <row r="21" spans="1:14">
      <c r="A21" t="s">
        <v>26</v>
      </c>
      <c r="B21" s="47" t="s">
        <v>127</v>
      </c>
      <c r="C21" t="s">
        <v>48</v>
      </c>
      <c r="H21" s="21">
        <v>32982</v>
      </c>
      <c r="I21" s="20">
        <f>I20-K20</f>
        <v>150867.6</v>
      </c>
      <c r="J21" s="22">
        <v>0.05</v>
      </c>
      <c r="K21" s="15">
        <f t="shared" si="0"/>
        <v>7543.380000000001</v>
      </c>
      <c r="L21" t="s">
        <v>47</v>
      </c>
      <c r="M21" s="47" t="s">
        <v>104</v>
      </c>
      <c r="N21" s="41" t="s">
        <v>100</v>
      </c>
    </row>
    <row r="22" spans="1:14">
      <c r="A22" t="s">
        <v>26</v>
      </c>
      <c r="B22" s="47" t="s">
        <v>128</v>
      </c>
      <c r="C22" t="s">
        <v>74</v>
      </c>
      <c r="H22" s="21">
        <v>462</v>
      </c>
      <c r="I22" s="20"/>
      <c r="J22" s="22">
        <v>0.25</v>
      </c>
      <c r="K22" s="15">
        <v>4682</v>
      </c>
      <c r="L22" t="s">
        <v>71</v>
      </c>
      <c r="M22" s="47" t="s">
        <v>104</v>
      </c>
      <c r="N22" s="41" t="s">
        <v>94</v>
      </c>
    </row>
    <row r="23" spans="1:14">
      <c r="A23" t="s">
        <v>26</v>
      </c>
      <c r="B23" s="47" t="s">
        <v>129</v>
      </c>
      <c r="C23" t="s">
        <v>90</v>
      </c>
      <c r="D23" t="s">
        <v>171</v>
      </c>
      <c r="I23" s="20"/>
      <c r="J23" s="22">
        <v>0.25</v>
      </c>
      <c r="K23" s="20"/>
      <c r="L23" s="57" t="s">
        <v>71</v>
      </c>
      <c r="M23" s="58" t="s">
        <v>104</v>
      </c>
      <c r="N23" s="41" t="s">
        <v>172</v>
      </c>
    </row>
    <row r="24" spans="1:14">
      <c r="A24" t="s">
        <v>26</v>
      </c>
      <c r="B24" s="47" t="s">
        <v>130</v>
      </c>
      <c r="C24" t="s">
        <v>170</v>
      </c>
      <c r="I24" s="20"/>
      <c r="J24" s="26"/>
      <c r="K24" s="15">
        <v>1357</v>
      </c>
      <c r="L24" t="s">
        <v>79</v>
      </c>
      <c r="M24" s="47" t="s">
        <v>105</v>
      </c>
      <c r="N24" t="s">
        <v>80</v>
      </c>
    </row>
    <row r="25" spans="1:14">
      <c r="A25" s="8" t="s">
        <v>28</v>
      </c>
      <c r="B25" s="48" t="s">
        <v>131</v>
      </c>
      <c r="C25" s="8" t="s">
        <v>68</v>
      </c>
      <c r="D25" s="8"/>
      <c r="E25" s="8"/>
      <c r="F25" s="8"/>
      <c r="G25" s="8"/>
      <c r="H25" s="27"/>
      <c r="I25" s="28">
        <v>101</v>
      </c>
      <c r="J25" s="31"/>
      <c r="K25" s="17">
        <v>55.09</v>
      </c>
      <c r="L25" s="8" t="s">
        <v>57</v>
      </c>
      <c r="M25" s="48" t="s">
        <v>104</v>
      </c>
      <c r="N25" s="8" t="s">
        <v>66</v>
      </c>
    </row>
    <row r="26" spans="1:14">
      <c r="A26" t="s">
        <v>28</v>
      </c>
      <c r="B26" s="54" t="s">
        <v>132</v>
      </c>
      <c r="C26" t="s">
        <v>69</v>
      </c>
      <c r="H26" s="21">
        <v>465</v>
      </c>
      <c r="I26" s="20"/>
      <c r="J26" s="31"/>
      <c r="K26" s="15">
        <v>1941</v>
      </c>
      <c r="L26" t="s">
        <v>70</v>
      </c>
      <c r="M26" s="47" t="s">
        <v>104</v>
      </c>
      <c r="N26" t="s">
        <v>66</v>
      </c>
    </row>
    <row r="27" spans="1:14">
      <c r="A27" t="s">
        <v>28</v>
      </c>
      <c r="B27" s="54" t="s">
        <v>133</v>
      </c>
      <c r="C27" t="s">
        <v>24</v>
      </c>
      <c r="H27" s="21">
        <v>2256</v>
      </c>
      <c r="I27" s="20">
        <v>23202</v>
      </c>
      <c r="J27" s="22">
        <v>0.01</v>
      </c>
      <c r="K27" s="15">
        <f>J27*I27</f>
        <v>232.02</v>
      </c>
      <c r="L27" t="s">
        <v>61</v>
      </c>
      <c r="M27" s="47" t="s">
        <v>104</v>
      </c>
      <c r="N27" t="s">
        <v>66</v>
      </c>
    </row>
    <row r="28" spans="1:14">
      <c r="A28" t="s">
        <v>28</v>
      </c>
      <c r="B28" s="54" t="s">
        <v>134</v>
      </c>
      <c r="C28" t="s">
        <v>62</v>
      </c>
      <c r="I28" s="20"/>
      <c r="J28" s="31"/>
      <c r="K28" s="15">
        <v>471</v>
      </c>
      <c r="L28" t="s">
        <v>62</v>
      </c>
      <c r="M28" s="47" t="s">
        <v>104</v>
      </c>
      <c r="N28" t="s">
        <v>66</v>
      </c>
    </row>
    <row r="29" spans="1:14">
      <c r="A29" t="s">
        <v>28</v>
      </c>
      <c r="B29" s="54" t="s">
        <v>135</v>
      </c>
      <c r="C29" t="s">
        <v>58</v>
      </c>
      <c r="I29" s="20">
        <v>1116.22</v>
      </c>
      <c r="J29" s="31"/>
      <c r="K29" s="15">
        <v>826</v>
      </c>
      <c r="L29" t="s">
        <v>59</v>
      </c>
      <c r="M29" s="47" t="s">
        <v>104</v>
      </c>
      <c r="N29" t="s">
        <v>66</v>
      </c>
    </row>
    <row r="30" spans="1:14">
      <c r="A30" t="s">
        <v>28</v>
      </c>
      <c r="B30" s="54" t="s">
        <v>136</v>
      </c>
      <c r="C30" t="s">
        <v>64</v>
      </c>
      <c r="I30" s="20">
        <v>13376.6</v>
      </c>
      <c r="J30" s="31"/>
      <c r="K30" s="15">
        <v>4949.34</v>
      </c>
      <c r="L30" t="s">
        <v>65</v>
      </c>
      <c r="M30" s="47" t="s">
        <v>104</v>
      </c>
      <c r="N30" t="s">
        <v>66</v>
      </c>
    </row>
    <row r="31" spans="1:14">
      <c r="A31" t="s">
        <v>28</v>
      </c>
      <c r="B31" s="54" t="s">
        <v>137</v>
      </c>
      <c r="C31" t="s">
        <v>67</v>
      </c>
      <c r="I31" s="20">
        <v>6372</v>
      </c>
      <c r="J31" s="31"/>
      <c r="K31" s="15">
        <v>2645.59</v>
      </c>
      <c r="L31" t="s">
        <v>47</v>
      </c>
      <c r="M31" s="47" t="s">
        <v>104</v>
      </c>
      <c r="N31" t="s">
        <v>66</v>
      </c>
    </row>
    <row r="32" spans="1:14">
      <c r="A32" t="s">
        <v>28</v>
      </c>
      <c r="B32" s="53" t="s">
        <v>138</v>
      </c>
      <c r="C32" t="s">
        <v>63</v>
      </c>
      <c r="H32" s="21">
        <v>79.5</v>
      </c>
      <c r="I32" s="20">
        <v>621.34</v>
      </c>
      <c r="J32" s="31"/>
      <c r="K32" s="15">
        <v>264</v>
      </c>
      <c r="L32" t="s">
        <v>47</v>
      </c>
      <c r="M32" s="47" t="s">
        <v>104</v>
      </c>
      <c r="N32" t="s">
        <v>66</v>
      </c>
    </row>
    <row r="33" spans="1:14">
      <c r="A33" s="8" t="s">
        <v>21</v>
      </c>
      <c r="B33" s="48" t="s">
        <v>176</v>
      </c>
      <c r="C33" s="8" t="s">
        <v>52</v>
      </c>
      <c r="D33" s="8"/>
      <c r="E33" s="8"/>
      <c r="F33" s="8"/>
      <c r="G33" s="8"/>
      <c r="H33" s="27">
        <v>124.6</v>
      </c>
      <c r="I33" s="28">
        <v>2089.6999999999998</v>
      </c>
      <c r="J33" s="23">
        <v>0.4</v>
      </c>
      <c r="K33" s="17">
        <f t="shared" ref="K33:K39" si="1">J33*I33</f>
        <v>835.88</v>
      </c>
      <c r="L33" s="8" t="s">
        <v>55</v>
      </c>
      <c r="M33" s="48" t="s">
        <v>104</v>
      </c>
      <c r="N33" s="8" t="s">
        <v>91</v>
      </c>
    </row>
    <row r="34" spans="1:14">
      <c r="A34" s="9" t="s">
        <v>21</v>
      </c>
      <c r="B34" s="54" t="s">
        <v>177</v>
      </c>
      <c r="C34" s="9" t="s">
        <v>24</v>
      </c>
      <c r="D34" s="9"/>
      <c r="E34" s="9"/>
      <c r="F34" s="9"/>
      <c r="G34" s="9"/>
      <c r="H34" s="29">
        <v>11802</v>
      </c>
      <c r="I34" s="30">
        <v>140065</v>
      </c>
      <c r="J34" s="31">
        <v>1.4999999999999999E-2</v>
      </c>
      <c r="K34" s="12">
        <f t="shared" si="1"/>
        <v>2100.9749999999999</v>
      </c>
      <c r="L34" s="9" t="s">
        <v>61</v>
      </c>
      <c r="M34" s="46" t="s">
        <v>104</v>
      </c>
      <c r="N34" s="41" t="s">
        <v>78</v>
      </c>
    </row>
    <row r="35" spans="1:14">
      <c r="A35" t="s">
        <v>21</v>
      </c>
      <c r="B35" s="54" t="s">
        <v>178</v>
      </c>
      <c r="C35" t="s">
        <v>93</v>
      </c>
      <c r="H35" s="21">
        <v>117.9</v>
      </c>
      <c r="I35" s="20">
        <v>1976.6</v>
      </c>
      <c r="J35" s="22">
        <v>0.02</v>
      </c>
      <c r="K35" s="15">
        <f t="shared" si="1"/>
        <v>39.531999999999996</v>
      </c>
      <c r="L35" t="s">
        <v>53</v>
      </c>
      <c r="M35" s="47" t="s">
        <v>104</v>
      </c>
    </row>
    <row r="36" spans="1:14">
      <c r="A36" t="s">
        <v>21</v>
      </c>
      <c r="B36" s="54" t="s">
        <v>179</v>
      </c>
      <c r="C36" t="s">
        <v>50</v>
      </c>
      <c r="H36" s="21">
        <v>642.70000000000005</v>
      </c>
      <c r="I36" s="20">
        <v>10775.9</v>
      </c>
      <c r="J36" s="22">
        <v>0.1</v>
      </c>
      <c r="K36" s="15">
        <f t="shared" si="1"/>
        <v>1077.5899999999999</v>
      </c>
      <c r="L36" t="s">
        <v>60</v>
      </c>
      <c r="M36" s="47" t="s">
        <v>104</v>
      </c>
      <c r="N36" t="s">
        <v>92</v>
      </c>
    </row>
    <row r="37" spans="1:14">
      <c r="A37" t="s">
        <v>21</v>
      </c>
      <c r="B37" s="54" t="s">
        <v>180</v>
      </c>
      <c r="C37" t="s">
        <v>51</v>
      </c>
      <c r="H37" s="21">
        <v>437.9</v>
      </c>
      <c r="I37" s="20">
        <v>7341.5</v>
      </c>
      <c r="J37" s="22">
        <v>0.3</v>
      </c>
      <c r="K37" s="15">
        <f t="shared" si="1"/>
        <v>2202.4499999999998</v>
      </c>
      <c r="L37" t="s">
        <v>54</v>
      </c>
      <c r="M37" s="47" t="s">
        <v>104</v>
      </c>
      <c r="N37" t="s">
        <v>92</v>
      </c>
    </row>
    <row r="38" spans="1:14">
      <c r="A38" s="41" t="s">
        <v>21</v>
      </c>
      <c r="B38" s="54" t="s">
        <v>181</v>
      </c>
      <c r="C38" s="41" t="s">
        <v>75</v>
      </c>
      <c r="D38" s="41"/>
      <c r="E38" s="41"/>
      <c r="F38" s="41"/>
      <c r="G38" s="41"/>
      <c r="H38" s="29">
        <v>1631.58</v>
      </c>
      <c r="I38" s="30">
        <v>22362.799999999999</v>
      </c>
      <c r="J38" s="31">
        <v>0.3</v>
      </c>
      <c r="K38" s="12">
        <f t="shared" si="1"/>
        <v>6708.8399999999992</v>
      </c>
      <c r="L38" s="41" t="s">
        <v>71</v>
      </c>
      <c r="M38" s="49" t="s">
        <v>104</v>
      </c>
      <c r="N38" s="9" t="s">
        <v>92</v>
      </c>
    </row>
    <row r="39" spans="1:14">
      <c r="A39" s="41" t="s">
        <v>21</v>
      </c>
      <c r="B39" s="54" t="s">
        <v>182</v>
      </c>
      <c r="C39" s="41" t="s">
        <v>169</v>
      </c>
      <c r="D39" s="41"/>
      <c r="E39" s="41"/>
      <c r="F39" s="41"/>
      <c r="G39" s="41"/>
      <c r="H39" s="29">
        <v>40.78</v>
      </c>
      <c r="I39" s="30">
        <v>559</v>
      </c>
      <c r="J39" s="31">
        <v>0.02</v>
      </c>
      <c r="K39" s="12">
        <f t="shared" si="1"/>
        <v>11.18</v>
      </c>
      <c r="L39" s="41" t="s">
        <v>53</v>
      </c>
      <c r="M39" s="49" t="s">
        <v>105</v>
      </c>
      <c r="N39" s="9"/>
    </row>
    <row r="40" spans="1:14">
      <c r="A40" s="41" t="s">
        <v>21</v>
      </c>
      <c r="B40" s="54" t="s">
        <v>183</v>
      </c>
      <c r="C40" s="41" t="s">
        <v>62</v>
      </c>
      <c r="D40" s="41"/>
      <c r="E40" s="41"/>
      <c r="F40" s="41"/>
      <c r="G40" s="41"/>
      <c r="H40" s="29"/>
      <c r="I40" s="30"/>
      <c r="J40" s="31"/>
      <c r="K40" s="30">
        <v>2582</v>
      </c>
      <c r="L40" s="41" t="s">
        <v>62</v>
      </c>
      <c r="M40" s="49" t="s">
        <v>104</v>
      </c>
      <c r="N40" s="41" t="s">
        <v>174</v>
      </c>
    </row>
    <row r="41" spans="1:14">
      <c r="A41" s="41" t="s">
        <v>21</v>
      </c>
      <c r="B41" s="54" t="s">
        <v>184</v>
      </c>
      <c r="C41" s="41" t="s">
        <v>186</v>
      </c>
      <c r="D41" s="41"/>
      <c r="E41" s="41"/>
      <c r="F41" s="41"/>
      <c r="G41" s="41"/>
      <c r="H41" s="29">
        <v>811</v>
      </c>
      <c r="I41" s="30">
        <v>12885</v>
      </c>
      <c r="J41" s="31">
        <f>0.38+(1-0.38)*0.3</f>
        <v>0.56600000000000006</v>
      </c>
      <c r="K41" s="30">
        <f>I41*J41</f>
        <v>7292.9100000000008</v>
      </c>
      <c r="L41" s="41" t="s">
        <v>187</v>
      </c>
      <c r="M41" s="49" t="s">
        <v>105</v>
      </c>
      <c r="N41" s="41" t="s">
        <v>174</v>
      </c>
    </row>
    <row r="42" spans="1:14">
      <c r="A42" s="41" t="s">
        <v>21</v>
      </c>
      <c r="B42" s="54" t="s">
        <v>175</v>
      </c>
      <c r="C42" s="41" t="s">
        <v>185</v>
      </c>
      <c r="D42" s="41"/>
      <c r="E42" s="41"/>
      <c r="F42" s="41"/>
      <c r="G42" s="41"/>
      <c r="H42" s="29"/>
      <c r="I42" s="30">
        <v>236</v>
      </c>
      <c r="J42" s="31">
        <v>0.38</v>
      </c>
      <c r="K42" s="30">
        <f>I42*J42</f>
        <v>89.68</v>
      </c>
      <c r="L42" s="41" t="s">
        <v>47</v>
      </c>
      <c r="M42" s="49" t="s">
        <v>105</v>
      </c>
      <c r="N42" s="41" t="s">
        <v>174</v>
      </c>
    </row>
    <row r="43" spans="1:14">
      <c r="A43" s="8" t="s">
        <v>5</v>
      </c>
      <c r="B43" s="48" t="s">
        <v>141</v>
      </c>
      <c r="C43" s="8" t="s">
        <v>19</v>
      </c>
      <c r="D43" s="8"/>
      <c r="E43" s="8"/>
      <c r="F43" s="8"/>
      <c r="G43" s="8"/>
      <c r="H43" s="27">
        <v>215</v>
      </c>
      <c r="I43" s="28">
        <v>2221</v>
      </c>
      <c r="J43" s="23"/>
      <c r="K43" s="17">
        <v>32.4</v>
      </c>
      <c r="L43" s="8" t="s">
        <v>7</v>
      </c>
      <c r="M43" s="48" t="s">
        <v>104</v>
      </c>
      <c r="N43" s="8"/>
    </row>
    <row r="44" spans="1:14">
      <c r="A44" s="9" t="s">
        <v>5</v>
      </c>
      <c r="B44" s="54" t="s">
        <v>139</v>
      </c>
      <c r="C44" s="9" t="s">
        <v>22</v>
      </c>
      <c r="D44" s="9"/>
      <c r="E44" s="9"/>
      <c r="F44" s="9"/>
      <c r="G44" s="9"/>
      <c r="H44" s="29">
        <v>50.7</v>
      </c>
      <c r="I44" s="30">
        <v>694.3</v>
      </c>
      <c r="J44" s="31"/>
      <c r="K44" s="12">
        <v>17.3</v>
      </c>
      <c r="L44" s="9" t="s">
        <v>7</v>
      </c>
      <c r="M44" s="46" t="s">
        <v>104</v>
      </c>
      <c r="N44" s="9"/>
    </row>
    <row r="45" spans="1:14">
      <c r="A45" s="9" t="s">
        <v>5</v>
      </c>
      <c r="B45" s="54" t="s">
        <v>142</v>
      </c>
      <c r="C45" s="9" t="s">
        <v>23</v>
      </c>
      <c r="D45" s="9"/>
      <c r="E45" s="9"/>
      <c r="F45" s="9"/>
      <c r="G45" s="9"/>
      <c r="H45" s="29">
        <v>1219</v>
      </c>
      <c r="I45" s="30">
        <v>6551.7</v>
      </c>
      <c r="J45" s="31"/>
      <c r="K45" s="12">
        <v>13</v>
      </c>
      <c r="L45" s="9" t="s">
        <v>7</v>
      </c>
      <c r="M45" s="46" t="s">
        <v>104</v>
      </c>
      <c r="N45" s="9"/>
    </row>
    <row r="46" spans="1:14">
      <c r="A46" t="s">
        <v>5</v>
      </c>
      <c r="B46" s="54" t="s">
        <v>143</v>
      </c>
      <c r="C46" t="s">
        <v>6</v>
      </c>
      <c r="H46" s="21">
        <v>1978.9</v>
      </c>
      <c r="I46" s="20">
        <v>7825.1</v>
      </c>
      <c r="K46" s="15">
        <v>0</v>
      </c>
      <c r="L46" t="s">
        <v>7</v>
      </c>
      <c r="M46" s="46" t="s">
        <v>104</v>
      </c>
      <c r="N46" t="s">
        <v>17</v>
      </c>
    </row>
    <row r="47" spans="1:14">
      <c r="A47" t="s">
        <v>5</v>
      </c>
      <c r="B47" s="54" t="s">
        <v>144</v>
      </c>
      <c r="C47" t="s">
        <v>9</v>
      </c>
      <c r="H47" s="21">
        <v>575.5</v>
      </c>
      <c r="I47" s="20">
        <v>3092.9</v>
      </c>
      <c r="K47" s="15">
        <v>13.4</v>
      </c>
      <c r="L47" t="s">
        <v>7</v>
      </c>
      <c r="M47" s="46" t="s">
        <v>104</v>
      </c>
    </row>
    <row r="48" spans="1:14">
      <c r="A48" t="s">
        <v>5</v>
      </c>
      <c r="B48" s="54" t="s">
        <v>145</v>
      </c>
      <c r="C48" t="s">
        <v>10</v>
      </c>
      <c r="H48" s="21">
        <v>911.3</v>
      </c>
      <c r="I48" s="20">
        <v>4986.7</v>
      </c>
      <c r="K48" s="15">
        <v>14.5</v>
      </c>
      <c r="L48" t="s">
        <v>7</v>
      </c>
      <c r="M48" s="46" t="s">
        <v>104</v>
      </c>
    </row>
    <row r="49" spans="1:14">
      <c r="A49" t="s">
        <v>5</v>
      </c>
      <c r="B49" s="54" t="s">
        <v>146</v>
      </c>
      <c r="C49" t="s">
        <v>11</v>
      </c>
      <c r="H49" s="21">
        <v>117</v>
      </c>
      <c r="I49" s="20">
        <v>1267.9000000000001</v>
      </c>
      <c r="K49" s="15">
        <v>3.4</v>
      </c>
      <c r="L49" t="s">
        <v>7</v>
      </c>
      <c r="M49" s="46" t="s">
        <v>104</v>
      </c>
    </row>
    <row r="50" spans="1:14">
      <c r="A50" t="s">
        <v>5</v>
      </c>
      <c r="B50" s="54" t="s">
        <v>147</v>
      </c>
      <c r="C50" t="s">
        <v>12</v>
      </c>
      <c r="H50" s="21">
        <v>67.2</v>
      </c>
      <c r="I50" s="20">
        <v>361.2</v>
      </c>
      <c r="K50" s="15">
        <v>3.4</v>
      </c>
      <c r="L50" t="s">
        <v>7</v>
      </c>
      <c r="M50" s="46" t="s">
        <v>104</v>
      </c>
    </row>
    <row r="51" spans="1:14">
      <c r="A51" t="s">
        <v>5</v>
      </c>
      <c r="B51" s="54" t="s">
        <v>148</v>
      </c>
      <c r="C51" t="s">
        <v>13</v>
      </c>
      <c r="H51" s="21">
        <v>59.1</v>
      </c>
      <c r="I51" s="20">
        <v>321.10000000000002</v>
      </c>
      <c r="K51" s="15">
        <v>2.5</v>
      </c>
      <c r="L51" t="s">
        <v>7</v>
      </c>
      <c r="M51" s="46" t="s">
        <v>104</v>
      </c>
    </row>
    <row r="52" spans="1:14">
      <c r="A52" t="s">
        <v>5</v>
      </c>
      <c r="B52" s="54" t="s">
        <v>149</v>
      </c>
      <c r="C52" t="s">
        <v>14</v>
      </c>
      <c r="H52" s="21">
        <v>330.9</v>
      </c>
      <c r="I52" s="20">
        <v>2056.6999999999998</v>
      </c>
      <c r="K52" s="15">
        <v>2.9</v>
      </c>
      <c r="L52" t="s">
        <v>7</v>
      </c>
      <c r="M52" s="46" t="s">
        <v>104</v>
      </c>
    </row>
    <row r="53" spans="1:14">
      <c r="A53" t="s">
        <v>5</v>
      </c>
      <c r="B53" s="54" t="s">
        <v>150</v>
      </c>
      <c r="C53" t="s">
        <v>15</v>
      </c>
      <c r="H53" s="21">
        <v>1715.1</v>
      </c>
      <c r="I53" s="20">
        <v>8181.9</v>
      </c>
      <c r="K53" s="15">
        <v>0</v>
      </c>
      <c r="L53" t="s">
        <v>7</v>
      </c>
      <c r="M53" s="46" t="s">
        <v>104</v>
      </c>
      <c r="N53" t="s">
        <v>16</v>
      </c>
    </row>
    <row r="54" spans="1:14">
      <c r="A54" t="s">
        <v>5</v>
      </c>
      <c r="B54" s="54" t="s">
        <v>151</v>
      </c>
      <c r="C54" t="s">
        <v>18</v>
      </c>
      <c r="H54" s="21">
        <v>218.1</v>
      </c>
      <c r="I54" s="20">
        <v>1172.4000000000001</v>
      </c>
      <c r="K54" s="15">
        <v>2.5</v>
      </c>
      <c r="L54" t="s">
        <v>7</v>
      </c>
      <c r="M54" s="46" t="s">
        <v>104</v>
      </c>
    </row>
    <row r="55" spans="1:14">
      <c r="A55" t="s">
        <v>5</v>
      </c>
      <c r="B55" s="54" t="s">
        <v>152</v>
      </c>
      <c r="C55" t="s">
        <v>19</v>
      </c>
      <c r="H55" s="21">
        <v>117.8</v>
      </c>
      <c r="I55" s="20">
        <v>1217.2</v>
      </c>
      <c r="K55" s="15">
        <v>0.2</v>
      </c>
      <c r="L55" t="s">
        <v>7</v>
      </c>
      <c r="M55" s="46" t="s">
        <v>104</v>
      </c>
      <c r="N55" t="s">
        <v>89</v>
      </c>
    </row>
    <row r="56" spans="1:14">
      <c r="A56" t="s">
        <v>5</v>
      </c>
      <c r="B56" s="54" t="s">
        <v>153</v>
      </c>
      <c r="C56" t="s">
        <v>24</v>
      </c>
      <c r="H56" s="21">
        <v>64375</v>
      </c>
      <c r="I56" s="20">
        <v>371728</v>
      </c>
      <c r="J56" s="22">
        <v>5.5E-2</v>
      </c>
      <c r="K56" s="15">
        <f t="shared" ref="K56:K65" si="2">J56*I56</f>
        <v>20445.04</v>
      </c>
      <c r="L56" t="s">
        <v>61</v>
      </c>
      <c r="M56" s="46" t="s">
        <v>104</v>
      </c>
      <c r="N56" t="s">
        <v>78</v>
      </c>
    </row>
    <row r="57" spans="1:14">
      <c r="A57" t="s">
        <v>5</v>
      </c>
      <c r="B57" s="54" t="s">
        <v>154</v>
      </c>
      <c r="C57" t="s">
        <v>62</v>
      </c>
      <c r="I57" s="20"/>
      <c r="K57" s="15">
        <v>195.6</v>
      </c>
      <c r="L57" t="s">
        <v>97</v>
      </c>
      <c r="M57" s="46" t="s">
        <v>104</v>
      </c>
      <c r="N57" t="s">
        <v>95</v>
      </c>
    </row>
    <row r="58" spans="1:14">
      <c r="A58" t="s">
        <v>5</v>
      </c>
      <c r="B58" s="54" t="s">
        <v>155</v>
      </c>
      <c r="C58" t="s">
        <v>173</v>
      </c>
      <c r="H58" s="21">
        <v>4582.2</v>
      </c>
      <c r="I58" s="20">
        <v>21257.9</v>
      </c>
      <c r="J58" s="22">
        <v>0.14000000000000001</v>
      </c>
      <c r="K58" s="15">
        <f>J58*I58</f>
        <v>2976.1060000000007</v>
      </c>
      <c r="L58" t="s">
        <v>107</v>
      </c>
      <c r="M58" s="47" t="s">
        <v>105</v>
      </c>
      <c r="N58" t="s">
        <v>95</v>
      </c>
    </row>
    <row r="59" spans="1:14">
      <c r="A59" t="s">
        <v>5</v>
      </c>
      <c r="B59" s="54" t="s">
        <v>156</v>
      </c>
      <c r="C59" t="s">
        <v>96</v>
      </c>
      <c r="H59" s="21">
        <v>549.6</v>
      </c>
      <c r="I59" s="20">
        <v>8648.9</v>
      </c>
      <c r="J59" s="22">
        <v>0.38900000000000001</v>
      </c>
      <c r="K59" s="15">
        <f t="shared" si="2"/>
        <v>3364.4220999999998</v>
      </c>
      <c r="L59" t="s">
        <v>106</v>
      </c>
      <c r="M59" s="47" t="s">
        <v>104</v>
      </c>
      <c r="N59" t="s">
        <v>95</v>
      </c>
    </row>
    <row r="60" spans="1:14">
      <c r="A60" t="s">
        <v>5</v>
      </c>
      <c r="B60" s="54" t="s">
        <v>157</v>
      </c>
      <c r="C60" t="s">
        <v>44</v>
      </c>
      <c r="H60" s="21">
        <v>6567.4</v>
      </c>
      <c r="I60" s="20">
        <v>35426.300000000003</v>
      </c>
      <c r="J60" s="22">
        <v>0.12</v>
      </c>
      <c r="K60" s="15">
        <f t="shared" si="2"/>
        <v>4251.1559999999999</v>
      </c>
      <c r="L60" t="s">
        <v>107</v>
      </c>
      <c r="M60" s="47" t="s">
        <v>104</v>
      </c>
      <c r="N60" t="s">
        <v>95</v>
      </c>
    </row>
    <row r="61" spans="1:14">
      <c r="A61" t="s">
        <v>5</v>
      </c>
      <c r="B61" s="54" t="s">
        <v>158</v>
      </c>
      <c r="C61" t="s">
        <v>76</v>
      </c>
      <c r="H61" s="21">
        <v>1169.5999999999999</v>
      </c>
      <c r="I61" s="20">
        <v>7267</v>
      </c>
      <c r="J61" s="22">
        <v>0.23300000000000001</v>
      </c>
      <c r="K61" s="15">
        <f t="shared" si="2"/>
        <v>1693.211</v>
      </c>
      <c r="L61" t="s">
        <v>71</v>
      </c>
      <c r="M61" s="47" t="s">
        <v>105</v>
      </c>
      <c r="N61" t="s">
        <v>95</v>
      </c>
    </row>
    <row r="62" spans="1:14">
      <c r="A62" t="s">
        <v>5</v>
      </c>
      <c r="B62" s="54" t="s">
        <v>159</v>
      </c>
      <c r="C62" t="s">
        <v>77</v>
      </c>
      <c r="H62" s="21">
        <v>659.6</v>
      </c>
      <c r="I62" s="20">
        <v>3002.6</v>
      </c>
      <c r="J62" s="22">
        <v>0.1</v>
      </c>
      <c r="K62" s="15">
        <f t="shared" si="2"/>
        <v>300.26</v>
      </c>
      <c r="L62" t="s">
        <v>57</v>
      </c>
      <c r="M62" s="47" t="s">
        <v>105</v>
      </c>
      <c r="N62" t="s">
        <v>95</v>
      </c>
    </row>
    <row r="63" spans="1:14">
      <c r="A63" t="s">
        <v>5</v>
      </c>
      <c r="B63" s="54" t="s">
        <v>160</v>
      </c>
      <c r="C63" t="s">
        <v>46</v>
      </c>
      <c r="H63" s="21">
        <v>1022.1</v>
      </c>
      <c r="I63" s="20">
        <v>11022.9</v>
      </c>
      <c r="J63" s="59">
        <v>0.28100000000000003</v>
      </c>
      <c r="K63" s="15">
        <f t="shared" si="2"/>
        <v>3097.4349000000002</v>
      </c>
      <c r="L63" t="s">
        <v>107</v>
      </c>
      <c r="M63" s="47" t="s">
        <v>104</v>
      </c>
      <c r="N63" t="s">
        <v>95</v>
      </c>
    </row>
    <row r="64" spans="1:14">
      <c r="A64" s="7" t="s">
        <v>5</v>
      </c>
      <c r="B64" s="53" t="s">
        <v>161</v>
      </c>
      <c r="C64" s="7" t="s">
        <v>45</v>
      </c>
      <c r="D64" s="7"/>
      <c r="E64" s="7"/>
      <c r="F64" s="7"/>
      <c r="G64" s="7"/>
      <c r="H64" s="24">
        <v>3517</v>
      </c>
      <c r="I64" s="25">
        <v>16286.8</v>
      </c>
      <c r="J64" s="26">
        <v>0.40500000000000003</v>
      </c>
      <c r="K64" s="16">
        <f t="shared" si="2"/>
        <v>6596.1540000000005</v>
      </c>
      <c r="L64" s="7" t="s">
        <v>107</v>
      </c>
      <c r="M64" s="45" t="s">
        <v>104</v>
      </c>
      <c r="N64" s="7" t="s">
        <v>95</v>
      </c>
    </row>
    <row r="65" spans="1:14" ht="15.75" thickBot="1">
      <c r="A65" s="5" t="s">
        <v>27</v>
      </c>
      <c r="B65" s="50" t="s">
        <v>140</v>
      </c>
      <c r="C65" s="5" t="s">
        <v>24</v>
      </c>
      <c r="D65" s="5"/>
      <c r="E65" s="5"/>
      <c r="F65" s="5"/>
      <c r="G65" s="5"/>
      <c r="H65" s="32">
        <v>134</v>
      </c>
      <c r="I65" s="33">
        <v>14</v>
      </c>
      <c r="J65" s="34">
        <v>0</v>
      </c>
      <c r="K65" s="13">
        <f t="shared" si="2"/>
        <v>0</v>
      </c>
      <c r="L65" s="5" t="s">
        <v>61</v>
      </c>
      <c r="M65" s="50"/>
      <c r="N65" s="5" t="s">
        <v>78</v>
      </c>
    </row>
    <row r="66" spans="1:14" ht="16.5" thickTop="1" thickBot="1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19">
        <f>SUM(K5:K65)</f>
        <v>148055.36181999999</v>
      </c>
      <c r="L66" s="19"/>
      <c r="M66" s="19"/>
      <c r="N66" s="6"/>
    </row>
    <row r="67" spans="1:14" ht="16.5" thickTop="1" thickBot="1"/>
    <row r="68" spans="1:14" ht="35.25" customHeight="1" thickTop="1" thickBot="1">
      <c r="G68" s="61" t="s">
        <v>43</v>
      </c>
      <c r="H68" s="62"/>
      <c r="I68" s="44" t="s">
        <v>98</v>
      </c>
      <c r="J68" s="35" t="s">
        <v>56</v>
      </c>
    </row>
    <row r="69" spans="1:14">
      <c r="G69" s="10" t="s">
        <v>5</v>
      </c>
      <c r="H69" s="51"/>
      <c r="I69" s="36">
        <v>46951</v>
      </c>
      <c r="J69" s="37">
        <f t="shared" ref="J69:J75" ca="1" si="3">SUMIF($A$5:$K$65,G69,$K$5:$K$65)</f>
        <v>43024.884000000005</v>
      </c>
    </row>
    <row r="70" spans="1:14">
      <c r="G70" s="10" t="s">
        <v>20</v>
      </c>
      <c r="H70" s="51"/>
      <c r="I70" s="30">
        <v>34471</v>
      </c>
      <c r="J70" s="37">
        <f t="shared" ca="1" si="3"/>
        <v>47484.44832000001</v>
      </c>
    </row>
    <row r="71" spans="1:14">
      <c r="G71" s="10" t="s">
        <v>21</v>
      </c>
      <c r="H71" s="51"/>
      <c r="I71" s="30">
        <v>13641</v>
      </c>
      <c r="J71" s="37">
        <f t="shared" ca="1" si="3"/>
        <v>22941.037</v>
      </c>
    </row>
    <row r="72" spans="1:14">
      <c r="G72" s="10" t="s">
        <v>25</v>
      </c>
      <c r="H72" s="51"/>
      <c r="I72" s="30">
        <v>314</v>
      </c>
      <c r="J72" s="37">
        <f t="shared" ca="1" si="3"/>
        <v>51.922499999999999</v>
      </c>
    </row>
    <row r="73" spans="1:14">
      <c r="G73" s="10" t="s">
        <v>26</v>
      </c>
      <c r="H73" s="51"/>
      <c r="I73" s="30">
        <v>12579</v>
      </c>
      <c r="J73" s="37">
        <f t="shared" ca="1" si="3"/>
        <v>23169.030000000002</v>
      </c>
    </row>
    <row r="74" spans="1:14">
      <c r="G74" s="10" t="s">
        <v>27</v>
      </c>
      <c r="H74" s="51"/>
      <c r="I74" s="30">
        <v>44</v>
      </c>
      <c r="J74" s="37">
        <f t="shared" ca="1" si="3"/>
        <v>0</v>
      </c>
    </row>
    <row r="75" spans="1:14" ht="15.75" thickBot="1">
      <c r="G75" s="11" t="s">
        <v>28</v>
      </c>
      <c r="H75" s="52"/>
      <c r="I75" s="33">
        <v>3040</v>
      </c>
      <c r="J75" s="38">
        <f t="shared" ca="1" si="3"/>
        <v>11384.04</v>
      </c>
    </row>
    <row r="76" spans="1:14" ht="16.5" thickTop="1" thickBot="1">
      <c r="G76" s="18" t="s">
        <v>42</v>
      </c>
      <c r="H76" s="56"/>
      <c r="I76" s="39">
        <f>SUM(I69:I75)</f>
        <v>111040</v>
      </c>
      <c r="J76" s="40">
        <f ca="1">SUM(J69:J75)</f>
        <v>148055.36182000002</v>
      </c>
    </row>
    <row r="77" spans="1:14" ht="15.75" thickTop="1"/>
  </sheetData>
  <mergeCells count="2">
    <mergeCell ref="A66:J66"/>
    <mergeCell ref="G68:H68"/>
  </mergeCells>
  <printOptions horizontalCentered="1"/>
  <pageMargins left="0.75" right="0.75" top="1.25" bottom="0.5" header="0.75" footer="0.25"/>
  <pageSetup scale="61" fitToHeight="2" orientation="landscape" r:id="rId1"/>
  <rowBreaks count="1" manualBreakCount="1">
    <brk id="4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Credits</vt:lpstr>
      <vt:lpstr>Credits!Print_Area</vt:lpstr>
      <vt:lpstr>Credits!Print_Titles</vt:lpstr>
    </vt:vector>
  </TitlesOfParts>
  <Company>CDM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McClelland</dc:creator>
  <cp:lastModifiedBy>Scott McClelland</cp:lastModifiedBy>
  <cp:lastPrinted>2012-01-06T13:31:48Z</cp:lastPrinted>
  <dcterms:created xsi:type="dcterms:W3CDTF">2011-11-18T19:12:45Z</dcterms:created>
  <dcterms:modified xsi:type="dcterms:W3CDTF">2012-04-13T17:13:15Z</dcterms:modified>
</cp:coreProperties>
</file>