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Wet Pond Efficiency Calcs" sheetId="3" r:id="rId2"/>
    <sheet name="Industrial Area Regional Pond" sheetId="2" r:id="rId3"/>
    <sheet name="Pond 2A" sheetId="5" r:id="rId4"/>
    <sheet name="Pond 3A" sheetId="6" r:id="rId5"/>
    <sheet name="Street Sweeping" sheetId="4" r:id="rId6"/>
  </sheets>
  <calcPr calcId="125725"/>
</workbook>
</file>

<file path=xl/calcChain.xml><?xml version="1.0" encoding="utf-8"?>
<calcChain xmlns="http://schemas.openxmlformats.org/spreadsheetml/2006/main">
  <c r="J4" i="1"/>
  <c r="G4"/>
  <c r="I4"/>
  <c r="F4"/>
  <c r="B21" i="3"/>
  <c r="B20"/>
  <c r="H4" i="1"/>
  <c r="E4"/>
  <c r="D4"/>
  <c r="C582" i="6"/>
  <c r="L582"/>
  <c r="N582"/>
  <c r="O58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M2"/>
  <c r="N2" s="1"/>
  <c r="L2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J449"/>
  <c r="I44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J2"/>
  <c r="I2"/>
  <c r="G3" i="1"/>
  <c r="H3"/>
  <c r="J3" s="1"/>
  <c r="E3"/>
  <c r="D3"/>
  <c r="I3"/>
  <c r="F3"/>
  <c r="B13" i="3"/>
  <c r="B12"/>
  <c r="L510" i="5"/>
  <c r="C510"/>
  <c r="N510"/>
  <c r="O51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M2"/>
  <c r="N2" s="1"/>
  <c r="L2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J391"/>
  <c r="I39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J2"/>
  <c r="I2"/>
  <c r="B23" i="3"/>
  <c r="B15"/>
  <c r="A2" i="4"/>
  <c r="A9" s="1"/>
  <c r="A10" s="1"/>
  <c r="G6" i="1" s="1"/>
  <c r="A13" i="4" l="1"/>
  <c r="A14" s="1"/>
  <c r="J6" i="1" s="1"/>
  <c r="O2" i="6"/>
  <c r="O2" i="5"/>
  <c r="B22" i="3"/>
  <c r="B14"/>
  <c r="J5" i="1"/>
  <c r="G5"/>
  <c r="L3" i="2" l="1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2"/>
  <c r="L143"/>
  <c r="B4" i="3" s="1"/>
  <c r="B5" s="1"/>
  <c r="B6" s="1"/>
  <c r="B7" l="1"/>
  <c r="F2" i="1" s="1"/>
  <c r="I2"/>
  <c r="H2" l="1"/>
  <c r="J2" s="1"/>
  <c r="E2"/>
  <c r="G2" s="1"/>
  <c r="O143" i="2"/>
  <c r="N14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2"/>
  <c r="J133"/>
  <c r="I133"/>
  <c r="J88"/>
  <c r="I88"/>
  <c r="J82"/>
  <c r="I82"/>
  <c r="J77"/>
  <c r="I77"/>
  <c r="J72"/>
  <c r="I72"/>
  <c r="J64"/>
  <c r="I64"/>
  <c r="J61"/>
  <c r="I61"/>
  <c r="J58"/>
  <c r="I58"/>
  <c r="J57"/>
  <c r="I57"/>
  <c r="J51"/>
  <c r="I51"/>
  <c r="J49"/>
  <c r="I49"/>
  <c r="J48"/>
  <c r="I48"/>
  <c r="J39"/>
  <c r="I39"/>
  <c r="J35"/>
  <c r="I35"/>
  <c r="J28"/>
  <c r="I28"/>
  <c r="J21"/>
  <c r="I21"/>
  <c r="J18"/>
  <c r="I18"/>
  <c r="J14"/>
  <c r="I14"/>
  <c r="J10"/>
  <c r="I10"/>
  <c r="J9"/>
  <c r="I9"/>
  <c r="J5"/>
  <c r="I5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7"/>
  <c r="I87"/>
  <c r="J86"/>
  <c r="I86"/>
  <c r="J85"/>
  <c r="I85"/>
  <c r="J84"/>
  <c r="I84"/>
  <c r="J83"/>
  <c r="I83"/>
  <c r="J81"/>
  <c r="I81"/>
  <c r="J80"/>
  <c r="I80"/>
  <c r="J79"/>
  <c r="I79"/>
  <c r="J78"/>
  <c r="I78"/>
  <c r="J76"/>
  <c r="I76"/>
  <c r="J75"/>
  <c r="I75"/>
  <c r="J74"/>
  <c r="I74"/>
  <c r="J73"/>
  <c r="I73"/>
  <c r="J71"/>
  <c r="I71"/>
  <c r="J70"/>
  <c r="I70"/>
  <c r="J69"/>
  <c r="I69"/>
  <c r="J68"/>
  <c r="I68"/>
  <c r="J67"/>
  <c r="I67"/>
  <c r="J66"/>
  <c r="I66"/>
  <c r="J65"/>
  <c r="I65"/>
  <c r="J63"/>
  <c r="I63"/>
  <c r="J62"/>
  <c r="I62"/>
  <c r="J60"/>
  <c r="I60"/>
  <c r="J59"/>
  <c r="I59"/>
  <c r="J56"/>
  <c r="I56"/>
  <c r="J55"/>
  <c r="I55"/>
  <c r="J54"/>
  <c r="I54"/>
  <c r="J53"/>
  <c r="I53"/>
  <c r="J52"/>
  <c r="I52"/>
  <c r="J50"/>
  <c r="I50"/>
  <c r="J47"/>
  <c r="I47"/>
  <c r="J46"/>
  <c r="I46"/>
  <c r="J45"/>
  <c r="I45"/>
  <c r="J44"/>
  <c r="I44"/>
  <c r="J43"/>
  <c r="I43"/>
  <c r="J42"/>
  <c r="I42"/>
  <c r="J41"/>
  <c r="I41"/>
  <c r="J40"/>
  <c r="I40"/>
  <c r="J38"/>
  <c r="I38"/>
  <c r="J37"/>
  <c r="I37"/>
  <c r="J36"/>
  <c r="I36"/>
  <c r="J34"/>
  <c r="I34"/>
  <c r="J33"/>
  <c r="I33"/>
  <c r="J32"/>
  <c r="I32"/>
  <c r="J31"/>
  <c r="I31"/>
  <c r="J30"/>
  <c r="I30"/>
  <c r="J29"/>
  <c r="I29"/>
  <c r="J27"/>
  <c r="I27"/>
  <c r="J26"/>
  <c r="I26"/>
  <c r="J25"/>
  <c r="I25"/>
  <c r="J24"/>
  <c r="I24"/>
  <c r="J23"/>
  <c r="I23"/>
  <c r="J22"/>
  <c r="I22"/>
  <c r="J20"/>
  <c r="I20"/>
  <c r="J19"/>
  <c r="I19"/>
  <c r="J17"/>
  <c r="I17"/>
  <c r="J16"/>
  <c r="I16"/>
  <c r="J15"/>
  <c r="I15"/>
  <c r="J13"/>
  <c r="I13"/>
  <c r="J12"/>
  <c r="I12"/>
  <c r="J11"/>
  <c r="I11"/>
  <c r="J8"/>
  <c r="I8"/>
  <c r="J7"/>
  <c r="I7"/>
  <c r="J6"/>
  <c r="I6"/>
  <c r="I3"/>
  <c r="J3"/>
  <c r="I4"/>
  <c r="J4"/>
  <c r="J2"/>
  <c r="I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2"/>
  <c r="J9" i="1" l="1"/>
  <c r="J11" s="1"/>
  <c r="G9"/>
  <c r="G11" s="1"/>
  <c r="D2"/>
  <c r="C143" i="2"/>
</calcChain>
</file>

<file path=xl/sharedStrings.xml><?xml version="1.0" encoding="utf-8"?>
<sst xmlns="http://schemas.openxmlformats.org/spreadsheetml/2006/main" count="1360" uniqueCount="67">
  <si>
    <t>Project Number</t>
  </si>
  <si>
    <t>Project Name</t>
  </si>
  <si>
    <t>Industrial Area Regional Pond</t>
  </si>
  <si>
    <t>Project Type</t>
  </si>
  <si>
    <t>CCAFS-1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</si>
  <si>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</si>
  <si>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</si>
  <si>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</si>
  <si>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</si>
  <si>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</si>
  <si>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</si>
  <si>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</si>
  <si>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</si>
  <si>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</si>
  <si>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</si>
  <si>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</si>
  <si>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</si>
  <si>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AVG_ANNUAL</t>
  </si>
  <si>
    <t>Acres</t>
  </si>
  <si>
    <t>Entity</t>
  </si>
  <si>
    <t>CCAFS</t>
  </si>
  <si>
    <t>EMC TP</t>
  </si>
  <si>
    <t>Annual Runoff (m3)</t>
  </si>
  <si>
    <t>TN Load (lbs/yr)</t>
  </si>
  <si>
    <t>TP Load (lbs/yr)</t>
  </si>
  <si>
    <t>GRID_CODE</t>
  </si>
  <si>
    <t>EMC TN</t>
  </si>
  <si>
    <t>Wet detention pond - retrofit</t>
  </si>
  <si>
    <t>retention time</t>
  </si>
  <si>
    <t>TN efficiency</t>
  </si>
  <si>
    <t>TP efficiency</t>
  </si>
  <si>
    <t>days</t>
  </si>
  <si>
    <t>%</t>
  </si>
  <si>
    <t>TN (lbs/yr)</t>
  </si>
  <si>
    <t>TP (lbs/yr)</t>
  </si>
  <si>
    <t>Total Credit</t>
  </si>
  <si>
    <t>Annual Runoff (ac-ft)</t>
  </si>
  <si>
    <t xml:space="preserve">residence time = </t>
  </si>
  <si>
    <t>annual runoff:</t>
  </si>
  <si>
    <t>ac-ft</t>
  </si>
  <si>
    <t>wet pond volume:</t>
  </si>
  <si>
    <t>(wet pond volume)/(annual runoff)</t>
  </si>
  <si>
    <t>ac-ft/yr</t>
  </si>
  <si>
    <t>15% Required Reductions</t>
  </si>
  <si>
    <t>Reductions Remaining</t>
  </si>
  <si>
    <t>CCAFS-2</t>
  </si>
  <si>
    <t>CCAFS-3</t>
  </si>
  <si>
    <t>CCAFS-4</t>
  </si>
  <si>
    <t>CCAFS-5</t>
  </si>
  <si>
    <t>Nonuse of Fertilizer/ Fertilizer Ordinance</t>
  </si>
  <si>
    <t>Education</t>
  </si>
  <si>
    <t>Street Sweeping</t>
  </si>
  <si>
    <t>Wet detention pond</t>
  </si>
  <si>
    <t>Connecting Road and Philips Pkwy Pond</t>
  </si>
  <si>
    <t>Philips Pkwy and Flight Control Road Pond</t>
  </si>
  <si>
    <t>Industrial Area Pond</t>
  </si>
  <si>
    <t>lbs/yr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</si>
  <si>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</si>
  <si>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</si>
  <si>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</si>
  <si>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</si>
  <si>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</si>
  <si>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</si>
  <si>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TP reduction</t>
  </si>
  <si>
    <t>N/A</t>
  </si>
  <si>
    <t>Connecting Road Pond</t>
  </si>
  <si>
    <t>Flight Control Road Pond</t>
  </si>
</sst>
</file>

<file path=xl/styles.xml><?xml version="1.0" encoding="utf-8"?>
<styleSheet xmlns="http://schemas.openxmlformats.org/spreadsheetml/2006/main">
  <numFmts count="6">
    <numFmt numFmtId="164" formatCode="0.00000000000"/>
    <numFmt numFmtId="165" formatCode="0.0000000000"/>
    <numFmt numFmtId="166" formatCode="0.000"/>
    <numFmt numFmtId="167" formatCode="0.0"/>
    <numFmt numFmtId="168" formatCode="#,##0.0"/>
    <numFmt numFmtId="169" formatCode="0.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32">
    <xf numFmtId="0" fontId="0" fillId="0" borderId="0" xfId="0"/>
    <xf numFmtId="0" fontId="1" fillId="0" borderId="10" xfId="0" applyFont="1" applyBorder="1"/>
    <xf numFmtId="0" fontId="21" fillId="0" borderId="10" xfId="42" applyFont="1" applyFill="1" applyBorder="1" applyAlignment="1">
      <alignment horizontal="center" wrapText="1"/>
    </xf>
    <xf numFmtId="0" fontId="20" fillId="0" borderId="10" xfId="42" applyFont="1" applyBorder="1" applyAlignment="1">
      <alignment horizontal="center" wrapText="1"/>
    </xf>
    <xf numFmtId="0" fontId="19" fillId="33" borderId="10" xfId="42" applyFont="1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/>
    <xf numFmtId="0" fontId="16" fillId="0" borderId="0" xfId="0" applyFont="1"/>
    <xf numFmtId="0" fontId="0" fillId="0" borderId="0" xfId="0" applyFont="1"/>
    <xf numFmtId="3" fontId="1" fillId="0" borderId="10" xfId="0" applyNumberFormat="1" applyFont="1" applyBorder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3" fontId="16" fillId="0" borderId="0" xfId="0" applyNumberFormat="1" applyFont="1" applyFill="1" applyBorder="1"/>
    <xf numFmtId="167" fontId="16" fillId="0" borderId="0" xfId="0" applyNumberFormat="1" applyFont="1"/>
    <xf numFmtId="1" fontId="0" fillId="0" borderId="0" xfId="0" applyNumberFormat="1" applyFont="1"/>
    <xf numFmtId="168" fontId="16" fillId="0" borderId="0" xfId="0" applyNumberFormat="1" applyFont="1"/>
    <xf numFmtId="168" fontId="1" fillId="0" borderId="10" xfId="0" applyNumberFormat="1" applyFont="1" applyBorder="1"/>
    <xf numFmtId="167" fontId="0" fillId="0" borderId="10" xfId="0" applyNumberFormat="1" applyBorder="1" applyAlignment="1">
      <alignment horizontal="right"/>
    </xf>
    <xf numFmtId="168" fontId="19" fillId="33" borderId="10" xfId="42" applyNumberFormat="1" applyFont="1" applyFill="1" applyBorder="1" applyAlignment="1">
      <alignment horizontal="center" wrapText="1"/>
    </xf>
    <xf numFmtId="168" fontId="0" fillId="0" borderId="10" xfId="0" applyNumberFormat="1" applyBorder="1" applyAlignment="1">
      <alignment horizontal="right"/>
    </xf>
    <xf numFmtId="168" fontId="0" fillId="0" borderId="0" xfId="0" applyNumberFormat="1"/>
    <xf numFmtId="169" fontId="0" fillId="0" borderId="0" xfId="0" applyNumberFormat="1"/>
    <xf numFmtId="1" fontId="0" fillId="0" borderId="0" xfId="0" applyNumberFormat="1" applyFont="1" applyFill="1"/>
    <xf numFmtId="0" fontId="1" fillId="0" borderId="10" xfId="0" applyFont="1" applyFill="1" applyBorder="1"/>
    <xf numFmtId="167" fontId="0" fillId="0" borderId="0" xfId="0" applyNumberFormat="1" applyFont="1"/>
    <xf numFmtId="168" fontId="1" fillId="0" borderId="10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N5" sqref="N5"/>
    </sheetView>
  </sheetViews>
  <sheetFormatPr defaultRowHeight="15"/>
  <cols>
    <col min="1" max="1" width="8.42578125" customWidth="1"/>
    <col min="2" max="2" width="27.7109375" bestFit="1" customWidth="1"/>
    <col min="3" max="3" width="28.140625" customWidth="1"/>
    <col min="4" max="4" width="9.140625" style="26"/>
    <col min="5" max="5" width="13.28515625" customWidth="1"/>
    <col min="6" max="6" width="12.85546875" customWidth="1"/>
    <col min="7" max="7" width="10.85546875" customWidth="1"/>
    <col min="8" max="8" width="12.7109375" customWidth="1"/>
    <col min="9" max="9" width="13.140625" customWidth="1"/>
    <col min="10" max="10" width="9.7109375" customWidth="1"/>
  </cols>
  <sheetData>
    <row r="1" spans="1:10" ht="30">
      <c r="A1" s="4" t="s">
        <v>0</v>
      </c>
      <c r="B1" s="4" t="s">
        <v>1</v>
      </c>
      <c r="C1" s="4" t="s">
        <v>3</v>
      </c>
      <c r="D1" s="2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</row>
    <row r="2" spans="1:10">
      <c r="A2" s="2" t="s">
        <v>4</v>
      </c>
      <c r="B2" s="2" t="s">
        <v>2</v>
      </c>
      <c r="C2" s="3" t="s">
        <v>27</v>
      </c>
      <c r="D2" s="22">
        <f>'Industrial Area Regional Pond'!C143</f>
        <v>208.3151813136999</v>
      </c>
      <c r="E2" s="13">
        <f>'Industrial Area Regional Pond'!N143</f>
        <v>2171</v>
      </c>
      <c r="F2" s="1">
        <f>'Wet Pond Efficiency Calcs'!B7</f>
        <v>39.799999999999997</v>
      </c>
      <c r="G2" s="13">
        <f>ROUND(E2*F2/100,0)</f>
        <v>864</v>
      </c>
      <c r="H2" s="22">
        <f>'Industrial Area Regional Pond'!O143</f>
        <v>565.20000000000061</v>
      </c>
      <c r="I2" s="1">
        <f>'Wet Pond Efficiency Calcs'!B6</f>
        <v>69.8</v>
      </c>
      <c r="J2" s="22">
        <f>ROUND(H2*I2/100,1)</f>
        <v>394.5</v>
      </c>
    </row>
    <row r="3" spans="1:10" ht="30">
      <c r="A3" s="2" t="s">
        <v>45</v>
      </c>
      <c r="B3" s="2" t="s">
        <v>53</v>
      </c>
      <c r="C3" s="3" t="s">
        <v>52</v>
      </c>
      <c r="D3" s="22">
        <f>'Pond 2A'!C510</f>
        <v>1272.1037237113981</v>
      </c>
      <c r="E3" s="13">
        <f>'Pond 2A'!N510</f>
        <v>4978</v>
      </c>
      <c r="F3" s="29">
        <f>'Wet Pond Efficiency Calcs'!B14</f>
        <v>21.7</v>
      </c>
      <c r="G3" s="13">
        <f>ROUND(E3*F3/100,0)</f>
        <v>1080</v>
      </c>
      <c r="H3" s="22">
        <f>'Pond 2A'!O510</f>
        <v>1001.6000000000025</v>
      </c>
      <c r="I3" s="29">
        <f>'Wet Pond Efficiency Calcs'!B15</f>
        <v>53.8</v>
      </c>
      <c r="J3" s="22">
        <f>ROUND(H3*I3/100,1)</f>
        <v>538.9</v>
      </c>
    </row>
    <row r="4" spans="1:10" ht="30">
      <c r="A4" s="2" t="s">
        <v>46</v>
      </c>
      <c r="B4" s="2" t="s">
        <v>54</v>
      </c>
      <c r="C4" s="3" t="s">
        <v>52</v>
      </c>
      <c r="D4" s="22">
        <f>'Pond 3A'!C582</f>
        <v>1427.4173933694974</v>
      </c>
      <c r="E4" s="13">
        <f>'Pond 3A'!N582</f>
        <v>7282</v>
      </c>
      <c r="F4" s="29">
        <f>'Wet Pond Efficiency Calcs'!B22</f>
        <v>17.8</v>
      </c>
      <c r="G4" s="13">
        <f>ROUND(E4*F4/100,0)</f>
        <v>1296</v>
      </c>
      <c r="H4" s="31">
        <f>'Pond 3A'!O582</f>
        <v>1605.399999999993</v>
      </c>
      <c r="I4" s="29">
        <f>'Wet Pond Efficiency Calcs'!B23</f>
        <v>51.5</v>
      </c>
      <c r="J4" s="22">
        <f>ROUND(H4*I4/100,1)</f>
        <v>826.8</v>
      </c>
    </row>
    <row r="5" spans="1:10" ht="30">
      <c r="A5" s="2" t="s">
        <v>47</v>
      </c>
      <c r="B5" s="2" t="s">
        <v>49</v>
      </c>
      <c r="C5" s="3" t="s">
        <v>50</v>
      </c>
      <c r="D5" s="25" t="s">
        <v>64</v>
      </c>
      <c r="E5" s="13">
        <v>35246</v>
      </c>
      <c r="F5" s="1">
        <v>0.5</v>
      </c>
      <c r="G5" s="13">
        <f>ROUND(E5*F5/100,0)</f>
        <v>176</v>
      </c>
      <c r="H5" s="22">
        <v>9193.7999999999993</v>
      </c>
      <c r="I5" s="1">
        <v>0.5</v>
      </c>
      <c r="J5" s="22">
        <f>ROUND(H5*I5/100,1)</f>
        <v>46</v>
      </c>
    </row>
    <row r="6" spans="1:10">
      <c r="A6" s="2" t="s">
        <v>48</v>
      </c>
      <c r="B6" s="2" t="s">
        <v>51</v>
      </c>
      <c r="C6" s="3" t="s">
        <v>51</v>
      </c>
      <c r="D6" s="25" t="s">
        <v>64</v>
      </c>
      <c r="E6" s="23" t="s">
        <v>64</v>
      </c>
      <c r="F6" s="23" t="s">
        <v>64</v>
      </c>
      <c r="G6" s="13">
        <f>ROUND('Street Sweeping'!A10,0)</f>
        <v>9</v>
      </c>
      <c r="H6" s="23" t="s">
        <v>64</v>
      </c>
      <c r="I6" s="23" t="s">
        <v>64</v>
      </c>
      <c r="J6" s="22">
        <f>ROUND('Street Sweeping'!A14,1)</f>
        <v>4.2</v>
      </c>
    </row>
    <row r="8" spans="1:10">
      <c r="F8" s="12"/>
      <c r="G8" s="14" t="s">
        <v>33</v>
      </c>
      <c r="H8" s="15"/>
      <c r="I8" s="15"/>
      <c r="J8" s="16" t="s">
        <v>34</v>
      </c>
    </row>
    <row r="9" spans="1:10">
      <c r="F9" s="17" t="s">
        <v>35</v>
      </c>
      <c r="G9" s="18">
        <f>SUM(G2:G6)</f>
        <v>3425</v>
      </c>
      <c r="H9" s="12"/>
      <c r="I9" s="12"/>
      <c r="J9" s="19">
        <f>SUM(J2:J6)</f>
        <v>1810.3999999999999</v>
      </c>
    </row>
    <row r="10" spans="1:10">
      <c r="E10" s="11"/>
      <c r="F10" s="17" t="s">
        <v>43</v>
      </c>
      <c r="G10" s="21">
        <v>3634.1</v>
      </c>
      <c r="H10" s="11"/>
      <c r="I10" s="11"/>
      <c r="J10" s="21">
        <v>948</v>
      </c>
    </row>
    <row r="11" spans="1:10">
      <c r="E11" s="11"/>
      <c r="F11" s="17" t="s">
        <v>44</v>
      </c>
      <c r="G11" s="21">
        <f>G10-G9</f>
        <v>209.09999999999991</v>
      </c>
      <c r="H11" s="11"/>
      <c r="I11" s="11"/>
      <c r="J11" s="21">
        <f>J10-J9</f>
        <v>-862.39999999999986</v>
      </c>
    </row>
  </sheetData>
  <pageMargins left="0.7" right="0.7" top="0.75" bottom="0.75" header="0.3" footer="0.3"/>
  <pageSetup scale="74" orientation="landscape" horizontalDpi="0" verticalDpi="0" r:id="rId1"/>
  <headerFooter>
    <oddHeader>&amp;C&amp;"-,Bold"Banana River Lagoon BMAP
Cape Canaveral Air Force Station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E35" sqref="E35"/>
    </sheetView>
  </sheetViews>
  <sheetFormatPr defaultRowHeight="15"/>
  <cols>
    <col min="1" max="1" width="17.28515625" customWidth="1"/>
    <col min="2" max="2" width="7.42578125" customWidth="1"/>
  </cols>
  <sheetData>
    <row r="1" spans="1:3">
      <c r="A1" s="11" t="s">
        <v>55</v>
      </c>
      <c r="B1" s="12"/>
    </row>
    <row r="2" spans="1:3">
      <c r="A2" s="12" t="s">
        <v>37</v>
      </c>
      <c r="B2" t="s">
        <v>41</v>
      </c>
    </row>
    <row r="3" spans="1:3">
      <c r="A3" s="12" t="s">
        <v>40</v>
      </c>
      <c r="B3" s="12">
        <v>55.6</v>
      </c>
      <c r="C3" t="s">
        <v>39</v>
      </c>
    </row>
    <row r="4" spans="1:3">
      <c r="A4" s="12" t="s">
        <v>38</v>
      </c>
      <c r="B4" s="20">
        <f>'Industrial Area Regional Pond'!L143</f>
        <v>466</v>
      </c>
      <c r="C4" t="s">
        <v>42</v>
      </c>
    </row>
    <row r="5" spans="1:3">
      <c r="A5" t="s">
        <v>28</v>
      </c>
      <c r="B5" s="12">
        <f>B3/B4*365</f>
        <v>43.54935622317597</v>
      </c>
      <c r="C5" t="s">
        <v>31</v>
      </c>
    </row>
    <row r="6" spans="1:3">
      <c r="A6" t="s">
        <v>30</v>
      </c>
      <c r="B6" s="12">
        <f>ROUND(44.53+6.146*LN(B5)+0.145*(LN(B5)^2),1)</f>
        <v>69.8</v>
      </c>
      <c r="C6" t="s">
        <v>32</v>
      </c>
    </row>
    <row r="7" spans="1:3">
      <c r="A7" t="s">
        <v>29</v>
      </c>
      <c r="B7" s="12">
        <f>ROUND((43.75*B5)/(4.38+B5),1)</f>
        <v>39.799999999999997</v>
      </c>
      <c r="C7" t="s">
        <v>32</v>
      </c>
    </row>
    <row r="9" spans="1:3">
      <c r="A9" s="11" t="s">
        <v>65</v>
      </c>
      <c r="B9" s="12"/>
    </row>
    <row r="10" spans="1:3">
      <c r="A10" s="12" t="s">
        <v>37</v>
      </c>
      <c r="B10" t="s">
        <v>41</v>
      </c>
    </row>
    <row r="11" spans="1:3">
      <c r="A11" s="12" t="s">
        <v>40</v>
      </c>
      <c r="B11" s="12">
        <v>20.344999999999999</v>
      </c>
      <c r="C11" t="s">
        <v>39</v>
      </c>
    </row>
    <row r="12" spans="1:3">
      <c r="A12" s="12" t="s">
        <v>38</v>
      </c>
      <c r="B12" s="28">
        <f>'Pond 2A'!L510</f>
        <v>1729</v>
      </c>
      <c r="C12" t="s">
        <v>42</v>
      </c>
    </row>
    <row r="13" spans="1:3">
      <c r="A13" t="s">
        <v>28</v>
      </c>
      <c r="B13" s="12">
        <f>ROUND(B11/B12*365,1)</f>
        <v>4.3</v>
      </c>
      <c r="C13" t="s">
        <v>31</v>
      </c>
    </row>
    <row r="14" spans="1:3">
      <c r="A14" t="s">
        <v>29</v>
      </c>
      <c r="B14" s="12">
        <f>ROUND((43.75*B13)/(4.38+B13),1)</f>
        <v>21.7</v>
      </c>
      <c r="C14" t="s">
        <v>32</v>
      </c>
    </row>
    <row r="15" spans="1:3">
      <c r="A15" t="s">
        <v>30</v>
      </c>
      <c r="B15" s="12">
        <f>ROUND(44.53+6.146*LN(B13)+0.145*(LN(B13)^2),1)</f>
        <v>53.8</v>
      </c>
      <c r="C15" t="s">
        <v>32</v>
      </c>
    </row>
    <row r="17" spans="1:3">
      <c r="A17" s="11" t="s">
        <v>66</v>
      </c>
      <c r="B17" s="12"/>
    </row>
    <row r="18" spans="1:3">
      <c r="A18" s="12" t="s">
        <v>37</v>
      </c>
      <c r="B18" t="s">
        <v>41</v>
      </c>
    </row>
    <row r="19" spans="1:3">
      <c r="A19" s="12" t="s">
        <v>40</v>
      </c>
      <c r="B19" s="12">
        <v>17.655000000000001</v>
      </c>
      <c r="C19" t="s">
        <v>39</v>
      </c>
    </row>
    <row r="20" spans="1:3">
      <c r="A20" s="12" t="s">
        <v>38</v>
      </c>
      <c r="B20" s="28">
        <f>'Pond 3A'!L582</f>
        <v>2167</v>
      </c>
      <c r="C20" t="s">
        <v>42</v>
      </c>
    </row>
    <row r="21" spans="1:3">
      <c r="A21" t="s">
        <v>28</v>
      </c>
      <c r="B21" s="30">
        <f>ROUND(B19/B20*365,1)</f>
        <v>3</v>
      </c>
      <c r="C21" t="s">
        <v>31</v>
      </c>
    </row>
    <row r="22" spans="1:3">
      <c r="A22" t="s">
        <v>29</v>
      </c>
      <c r="B22" s="12">
        <f>ROUND((43.75*B21)/(4.38+B21),1)</f>
        <v>17.8</v>
      </c>
      <c r="C22" t="s">
        <v>32</v>
      </c>
    </row>
    <row r="23" spans="1:3">
      <c r="A23" t="s">
        <v>30</v>
      </c>
      <c r="B23" s="12">
        <f>ROUND(44.53+6.146*LN(B21)+0.145*(LN(B21)^2),1)</f>
        <v>51.5</v>
      </c>
      <c r="C23" t="s">
        <v>32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3"/>
  <sheetViews>
    <sheetView zoomScaleNormal="100" workbookViewId="0">
      <pane ySplit="1" topLeftCell="A140" activePane="bottomLeft" state="frozen"/>
      <selection pane="bottomLeft" activeCell="L1" sqref="L1:O2"/>
    </sheetView>
  </sheetViews>
  <sheetFormatPr defaultRowHeight="15"/>
  <cols>
    <col min="1" max="2" width="9.7109375" style="5" customWidth="1"/>
    <col min="3" max="3" width="19.7109375" style="7" customWidth="1"/>
    <col min="4" max="4" width="6.85546875" style="6" bestFit="1" customWidth="1"/>
    <col min="5" max="5" width="13.7109375" style="6" bestFit="1" customWidth="1"/>
    <col min="6" max="6" width="9.42578125" style="6" bestFit="1" customWidth="1"/>
    <col min="7" max="7" width="9.140625" style="6" bestFit="1" customWidth="1"/>
    <col min="8" max="8" width="11.28515625" style="5" bestFit="1" customWidth="1"/>
    <col min="9" max="9" width="7.85546875" style="5" bestFit="1" customWidth="1"/>
    <col min="10" max="10" width="7.5703125" style="5" bestFit="1" customWidth="1"/>
    <col min="11" max="11" width="12.42578125" style="5" bestFit="1" customWidth="1"/>
    <col min="12" max="12" width="14.42578125" style="5" customWidth="1"/>
    <col min="13" max="13" width="14.5703125" customWidth="1"/>
    <col min="14" max="14" width="8.140625" bestFit="1" customWidth="1"/>
    <col min="15" max="15" width="7.85546875" bestFit="1" customWidth="1"/>
  </cols>
  <sheetData>
    <row r="1" spans="1:15" ht="30">
      <c r="A1" s="5" t="s">
        <v>19</v>
      </c>
      <c r="B1" s="5" t="s">
        <v>12</v>
      </c>
      <c r="C1" s="7" t="s">
        <v>18</v>
      </c>
      <c r="D1" s="6" t="s">
        <v>13</v>
      </c>
      <c r="E1" s="6" t="s">
        <v>17</v>
      </c>
      <c r="F1" s="6" t="s">
        <v>14</v>
      </c>
      <c r="G1" s="6" t="s">
        <v>15</v>
      </c>
      <c r="H1" s="5" t="s">
        <v>25</v>
      </c>
      <c r="I1" s="9" t="s">
        <v>26</v>
      </c>
      <c r="J1" s="9" t="s">
        <v>21</v>
      </c>
      <c r="K1" s="5" t="s">
        <v>16</v>
      </c>
      <c r="L1" s="9" t="s">
        <v>36</v>
      </c>
      <c r="M1" s="9" t="s">
        <v>22</v>
      </c>
      <c r="N1" s="9" t="s">
        <v>23</v>
      </c>
      <c r="O1" s="9" t="s">
        <v>24</v>
      </c>
    </row>
    <row r="2" spans="1:15">
      <c r="A2" s="5" t="s">
        <v>20</v>
      </c>
      <c r="B2" s="5">
        <v>3200</v>
      </c>
      <c r="C2" s="7">
        <v>9.8959776099999994E-2</v>
      </c>
      <c r="D2" s="8">
        <v>0.23100000000000001</v>
      </c>
      <c r="E2" s="8">
        <v>46.66</v>
      </c>
      <c r="F2" s="8">
        <v>1.2</v>
      </c>
      <c r="G2" s="8">
        <v>6.4000000000000001E-2</v>
      </c>
      <c r="H2" s="5">
        <v>1</v>
      </c>
      <c r="I2" s="10">
        <f>F2</f>
        <v>1.2</v>
      </c>
      <c r="J2" s="10">
        <f>G2</f>
        <v>6.4000000000000001E-2</v>
      </c>
      <c r="K2" s="5">
        <v>49</v>
      </c>
      <c r="L2" s="5">
        <f>ROUND(E2*D2*C2/12,0)</f>
        <v>0</v>
      </c>
      <c r="M2">
        <f>ROUND(E2*D2*C2*102.79,0)</f>
        <v>110</v>
      </c>
      <c r="N2">
        <f>ROUND(I2*M2*0.002205,0)</f>
        <v>0</v>
      </c>
      <c r="O2">
        <f>ROUND(J2*M2*0.002205,1)</f>
        <v>0</v>
      </c>
    </row>
    <row r="3" spans="1:15">
      <c r="A3" s="5" t="s">
        <v>20</v>
      </c>
      <c r="B3" s="5">
        <v>6460</v>
      </c>
      <c r="C3" s="7">
        <v>1.1620634201</v>
      </c>
      <c r="D3" s="8">
        <v>0.247</v>
      </c>
      <c r="E3" s="8">
        <v>46.66</v>
      </c>
      <c r="F3" s="8">
        <v>0</v>
      </c>
      <c r="G3" s="8">
        <v>0</v>
      </c>
      <c r="H3" s="5">
        <v>1</v>
      </c>
      <c r="I3" s="10">
        <f t="shared" ref="I3:I4" si="0">F3</f>
        <v>0</v>
      </c>
      <c r="J3" s="10">
        <f t="shared" ref="J3:J4" si="1">G3</f>
        <v>0</v>
      </c>
      <c r="K3" s="5">
        <v>487</v>
      </c>
      <c r="L3" s="5">
        <f t="shared" ref="L3:L66" si="2">ROUND(E3*D3*C3/12,0)</f>
        <v>1</v>
      </c>
      <c r="M3">
        <f t="shared" ref="M3:M66" si="3">ROUND(E3*D3*C3*102.79,0)</f>
        <v>1377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5" t="s">
        <v>20</v>
      </c>
      <c r="B4" s="5">
        <v>1750</v>
      </c>
      <c r="C4" s="7">
        <v>144.7061603702</v>
      </c>
      <c r="D4" s="8">
        <v>0.752</v>
      </c>
      <c r="E4" s="8">
        <v>46.66</v>
      </c>
      <c r="F4" s="8">
        <v>1.8</v>
      </c>
      <c r="G4" s="8">
        <v>0.47799999999999998</v>
      </c>
      <c r="H4" s="5">
        <v>1</v>
      </c>
      <c r="I4" s="10">
        <f t="shared" si="0"/>
        <v>1.8</v>
      </c>
      <c r="J4" s="10">
        <f t="shared" si="1"/>
        <v>0.47799999999999998</v>
      </c>
      <c r="K4" s="5">
        <v>447206</v>
      </c>
      <c r="L4" s="5">
        <f t="shared" si="2"/>
        <v>423</v>
      </c>
      <c r="M4">
        <f t="shared" si="3"/>
        <v>521916</v>
      </c>
      <c r="N4">
        <f t="shared" si="4"/>
        <v>2071</v>
      </c>
      <c r="O4">
        <f t="shared" si="5"/>
        <v>550.1</v>
      </c>
    </row>
    <row r="5" spans="1:15">
      <c r="A5" s="5" t="s">
        <v>20</v>
      </c>
      <c r="B5" s="5">
        <v>1750</v>
      </c>
      <c r="C5" s="7">
        <v>0.1157069929</v>
      </c>
      <c r="D5" s="8">
        <v>0.752</v>
      </c>
      <c r="E5" s="8">
        <v>46.66</v>
      </c>
      <c r="F5" s="8">
        <v>1.8</v>
      </c>
      <c r="G5" s="8">
        <v>0.47799999999999998</v>
      </c>
      <c r="H5" s="5">
        <v>0</v>
      </c>
      <c r="I5" s="10">
        <f>0.7*F5</f>
        <v>1.26</v>
      </c>
      <c r="J5" s="10">
        <f>0.5*G5</f>
        <v>0.23899999999999999</v>
      </c>
      <c r="K5" s="5">
        <v>1365</v>
      </c>
      <c r="L5" s="5">
        <f t="shared" si="2"/>
        <v>0</v>
      </c>
      <c r="M5">
        <f t="shared" si="3"/>
        <v>417</v>
      </c>
      <c r="N5">
        <f t="shared" si="4"/>
        <v>1</v>
      </c>
      <c r="O5">
        <f t="shared" si="5"/>
        <v>0.2</v>
      </c>
    </row>
    <row r="6" spans="1:15">
      <c r="A6" s="5" t="s">
        <v>20</v>
      </c>
      <c r="B6" s="5">
        <v>6300</v>
      </c>
      <c r="C6" s="7">
        <v>2.3274978152000001</v>
      </c>
      <c r="D6" s="8">
        <v>0.247</v>
      </c>
      <c r="E6" s="8">
        <v>46.66</v>
      </c>
      <c r="F6" s="8">
        <v>0</v>
      </c>
      <c r="G6" s="8">
        <v>0</v>
      </c>
      <c r="H6" s="5">
        <v>1</v>
      </c>
      <c r="I6" s="10">
        <f t="shared" ref="I6:I8" si="6">F6</f>
        <v>0</v>
      </c>
      <c r="J6" s="10">
        <f t="shared" ref="J6:J8" si="7">G6</f>
        <v>0</v>
      </c>
      <c r="K6" s="5">
        <v>1783</v>
      </c>
      <c r="L6" s="5">
        <f t="shared" si="2"/>
        <v>2</v>
      </c>
      <c r="M6">
        <f t="shared" si="3"/>
        <v>2757</v>
      </c>
      <c r="N6">
        <f t="shared" si="4"/>
        <v>0</v>
      </c>
      <c r="O6">
        <f t="shared" si="5"/>
        <v>0</v>
      </c>
    </row>
    <row r="7" spans="1:15">
      <c r="A7" s="5" t="s">
        <v>20</v>
      </c>
      <c r="B7" s="5">
        <v>6300</v>
      </c>
      <c r="C7" s="7">
        <v>0.58842311420000004</v>
      </c>
      <c r="D7" s="8">
        <v>0.30299999999999999</v>
      </c>
      <c r="E7" s="8">
        <v>46.66</v>
      </c>
      <c r="F7" s="8">
        <v>0</v>
      </c>
      <c r="G7" s="8">
        <v>0</v>
      </c>
      <c r="H7" s="5">
        <v>1</v>
      </c>
      <c r="I7" s="10">
        <f t="shared" si="6"/>
        <v>0</v>
      </c>
      <c r="J7" s="10">
        <f t="shared" si="7"/>
        <v>0</v>
      </c>
      <c r="K7" s="5">
        <v>3570</v>
      </c>
      <c r="L7" s="5">
        <f t="shared" si="2"/>
        <v>1</v>
      </c>
      <c r="M7">
        <f t="shared" si="3"/>
        <v>855</v>
      </c>
      <c r="N7">
        <f t="shared" si="4"/>
        <v>0</v>
      </c>
      <c r="O7">
        <f t="shared" si="5"/>
        <v>0</v>
      </c>
    </row>
    <row r="8" spans="1:15">
      <c r="A8" s="5" t="s">
        <v>20</v>
      </c>
      <c r="B8" s="5">
        <v>6300</v>
      </c>
      <c r="C8" s="7">
        <v>0.14067453229999999</v>
      </c>
      <c r="D8" s="8">
        <v>0.247</v>
      </c>
      <c r="E8" s="8">
        <v>46.66</v>
      </c>
      <c r="F8" s="8">
        <v>0</v>
      </c>
      <c r="G8" s="8">
        <v>0</v>
      </c>
      <c r="H8" s="5">
        <v>1</v>
      </c>
      <c r="I8" s="10">
        <f t="shared" si="6"/>
        <v>0</v>
      </c>
      <c r="J8" s="10">
        <f t="shared" si="7"/>
        <v>0</v>
      </c>
      <c r="K8" s="5">
        <v>58</v>
      </c>
      <c r="L8" s="5">
        <f t="shared" si="2"/>
        <v>0</v>
      </c>
      <c r="M8">
        <f t="shared" si="3"/>
        <v>167</v>
      </c>
      <c r="N8">
        <f t="shared" si="4"/>
        <v>0</v>
      </c>
      <c r="O8">
        <f t="shared" si="5"/>
        <v>0</v>
      </c>
    </row>
    <row r="9" spans="1:15">
      <c r="A9" s="5" t="s">
        <v>20</v>
      </c>
      <c r="B9" s="5">
        <v>1750</v>
      </c>
      <c r="C9" s="7">
        <v>0.10706042559999999</v>
      </c>
      <c r="D9" s="8">
        <v>0.752</v>
      </c>
      <c r="E9" s="8">
        <v>46.66</v>
      </c>
      <c r="F9" s="8">
        <v>1.8</v>
      </c>
      <c r="G9" s="8">
        <v>0.47799999999999998</v>
      </c>
      <c r="H9" s="5">
        <v>0</v>
      </c>
      <c r="I9" s="10">
        <f t="shared" ref="I9:I10" si="8">0.7*F9</f>
        <v>1.26</v>
      </c>
      <c r="J9" s="10">
        <f t="shared" ref="J9:J10" si="9">0.5*G9</f>
        <v>0.23899999999999999</v>
      </c>
      <c r="K9" s="5">
        <v>135</v>
      </c>
      <c r="L9" s="5">
        <f t="shared" si="2"/>
        <v>0</v>
      </c>
      <c r="M9">
        <f t="shared" si="3"/>
        <v>386</v>
      </c>
      <c r="N9">
        <f t="shared" si="4"/>
        <v>1</v>
      </c>
      <c r="O9">
        <f t="shared" si="5"/>
        <v>0.2</v>
      </c>
    </row>
    <row r="10" spans="1:15">
      <c r="A10" s="5" t="s">
        <v>20</v>
      </c>
      <c r="B10" s="5">
        <v>1750</v>
      </c>
      <c r="C10" s="7">
        <v>0.95768360779999995</v>
      </c>
      <c r="D10" s="8">
        <v>0.752</v>
      </c>
      <c r="E10" s="8">
        <v>46.66</v>
      </c>
      <c r="F10" s="8">
        <v>1.8</v>
      </c>
      <c r="G10" s="8">
        <v>0.47799999999999998</v>
      </c>
      <c r="H10" s="5">
        <v>0</v>
      </c>
      <c r="I10" s="10">
        <f t="shared" si="8"/>
        <v>1.26</v>
      </c>
      <c r="J10" s="10">
        <f t="shared" si="9"/>
        <v>0.23899999999999999</v>
      </c>
      <c r="K10" s="5">
        <v>1210</v>
      </c>
      <c r="L10" s="5">
        <f t="shared" si="2"/>
        <v>3</v>
      </c>
      <c r="M10">
        <f t="shared" si="3"/>
        <v>3454</v>
      </c>
      <c r="N10">
        <f t="shared" si="4"/>
        <v>10</v>
      </c>
      <c r="O10">
        <f t="shared" si="5"/>
        <v>1.8</v>
      </c>
    </row>
    <row r="11" spans="1:15">
      <c r="A11" s="5" t="s">
        <v>20</v>
      </c>
      <c r="B11" s="5">
        <v>6300</v>
      </c>
      <c r="C11" s="7">
        <v>2.7585400699999998E-2</v>
      </c>
      <c r="D11" s="8">
        <v>0.247</v>
      </c>
      <c r="E11" s="8">
        <v>46.66</v>
      </c>
      <c r="F11" s="8">
        <v>0</v>
      </c>
      <c r="G11" s="8">
        <v>0</v>
      </c>
      <c r="H11" s="5">
        <v>1</v>
      </c>
      <c r="I11" s="10">
        <f t="shared" ref="I11:I13" si="10">F11</f>
        <v>0</v>
      </c>
      <c r="J11" s="10">
        <f t="shared" ref="J11:J13" si="11">G11</f>
        <v>0</v>
      </c>
      <c r="K11" s="5">
        <v>11</v>
      </c>
      <c r="L11" s="5">
        <f t="shared" si="2"/>
        <v>0</v>
      </c>
      <c r="M11">
        <f t="shared" si="3"/>
        <v>33</v>
      </c>
      <c r="N11">
        <f t="shared" si="4"/>
        <v>0</v>
      </c>
      <c r="O11">
        <f t="shared" si="5"/>
        <v>0</v>
      </c>
    </row>
    <row r="12" spans="1:15">
      <c r="A12" s="5" t="s">
        <v>20</v>
      </c>
      <c r="B12" s="5">
        <v>1750</v>
      </c>
      <c r="C12" s="7">
        <v>4.2425654899999998E-2</v>
      </c>
      <c r="D12" s="8">
        <v>0.752</v>
      </c>
      <c r="E12" s="8">
        <v>46.66</v>
      </c>
      <c r="F12" s="8">
        <v>1.8</v>
      </c>
      <c r="G12" s="8">
        <v>0.47799999999999998</v>
      </c>
      <c r="H12" s="5">
        <v>1</v>
      </c>
      <c r="I12" s="10">
        <f t="shared" si="10"/>
        <v>1.8</v>
      </c>
      <c r="J12" s="10">
        <f t="shared" si="11"/>
        <v>0.47799999999999998</v>
      </c>
      <c r="K12" s="5">
        <v>54</v>
      </c>
      <c r="L12" s="5">
        <f t="shared" si="2"/>
        <v>0</v>
      </c>
      <c r="M12">
        <f t="shared" si="3"/>
        <v>153</v>
      </c>
      <c r="N12">
        <f t="shared" si="4"/>
        <v>1</v>
      </c>
      <c r="O12">
        <f t="shared" si="5"/>
        <v>0.2</v>
      </c>
    </row>
    <row r="13" spans="1:15">
      <c r="A13" s="5" t="s">
        <v>20</v>
      </c>
      <c r="B13" s="5">
        <v>3200</v>
      </c>
      <c r="C13" s="7">
        <v>0.92983970469999999</v>
      </c>
      <c r="D13" s="8">
        <v>0.23100000000000001</v>
      </c>
      <c r="E13" s="8">
        <v>46.66</v>
      </c>
      <c r="F13" s="8">
        <v>1.2</v>
      </c>
      <c r="G13" s="8">
        <v>6.4000000000000001E-2</v>
      </c>
      <c r="H13" s="5">
        <v>1</v>
      </c>
      <c r="I13" s="10">
        <f t="shared" si="10"/>
        <v>1.2</v>
      </c>
      <c r="J13" s="10">
        <f t="shared" si="11"/>
        <v>6.4000000000000001E-2</v>
      </c>
      <c r="K13" s="5">
        <v>800</v>
      </c>
      <c r="L13" s="5">
        <f t="shared" si="2"/>
        <v>1</v>
      </c>
      <c r="M13">
        <f t="shared" si="3"/>
        <v>1030</v>
      </c>
      <c r="N13">
        <f t="shared" si="4"/>
        <v>3</v>
      </c>
      <c r="O13">
        <f t="shared" si="5"/>
        <v>0.1</v>
      </c>
    </row>
    <row r="14" spans="1:15">
      <c r="A14" s="5" t="s">
        <v>20</v>
      </c>
      <c r="B14" s="5">
        <v>1750</v>
      </c>
      <c r="C14" s="7">
        <v>0.41418219249999999</v>
      </c>
      <c r="D14" s="8">
        <v>0.752</v>
      </c>
      <c r="E14" s="8">
        <v>46.66</v>
      </c>
      <c r="F14" s="8">
        <v>1.8</v>
      </c>
      <c r="G14" s="8">
        <v>0.47799999999999998</v>
      </c>
      <c r="H14" s="5">
        <v>0</v>
      </c>
      <c r="I14" s="10">
        <f>0.7*F14</f>
        <v>1.26</v>
      </c>
      <c r="J14" s="10">
        <f>0.5*G14</f>
        <v>0.23899999999999999</v>
      </c>
      <c r="K14" s="5">
        <v>523</v>
      </c>
      <c r="L14" s="5">
        <f t="shared" si="2"/>
        <v>1</v>
      </c>
      <c r="M14">
        <f t="shared" si="3"/>
        <v>1494</v>
      </c>
      <c r="N14">
        <f t="shared" si="4"/>
        <v>4</v>
      </c>
      <c r="O14">
        <f t="shared" si="5"/>
        <v>0.8</v>
      </c>
    </row>
    <row r="15" spans="1:15">
      <c r="A15" s="5" t="s">
        <v>20</v>
      </c>
      <c r="B15" s="5">
        <v>6460</v>
      </c>
      <c r="C15" s="7">
        <v>0.81093925150000001</v>
      </c>
      <c r="D15" s="8">
        <v>0.247</v>
      </c>
      <c r="E15" s="8">
        <v>46.66</v>
      </c>
      <c r="F15" s="8">
        <v>0</v>
      </c>
      <c r="G15" s="8">
        <v>0</v>
      </c>
      <c r="H15" s="5">
        <v>1</v>
      </c>
      <c r="I15" s="10">
        <f t="shared" ref="I15:I17" si="12">F15</f>
        <v>0</v>
      </c>
      <c r="J15" s="10">
        <f t="shared" ref="J15:J17" si="13">G15</f>
        <v>0</v>
      </c>
      <c r="K15" s="5">
        <v>337</v>
      </c>
      <c r="L15" s="5">
        <f t="shared" si="2"/>
        <v>1</v>
      </c>
      <c r="M15">
        <f t="shared" si="3"/>
        <v>961</v>
      </c>
      <c r="N15">
        <f t="shared" si="4"/>
        <v>0</v>
      </c>
      <c r="O15">
        <f t="shared" si="5"/>
        <v>0</v>
      </c>
    </row>
    <row r="16" spans="1:15">
      <c r="A16" s="5" t="s">
        <v>20</v>
      </c>
      <c r="B16" s="5">
        <v>6460</v>
      </c>
      <c r="C16" s="7">
        <v>8.5766588099999999E-2</v>
      </c>
      <c r="D16" s="8">
        <v>0.247</v>
      </c>
      <c r="E16" s="8">
        <v>46.66</v>
      </c>
      <c r="F16" s="8">
        <v>0</v>
      </c>
      <c r="G16" s="8">
        <v>0</v>
      </c>
      <c r="H16" s="5">
        <v>1</v>
      </c>
      <c r="I16" s="10">
        <f t="shared" si="12"/>
        <v>0</v>
      </c>
      <c r="J16" s="10">
        <f t="shared" si="13"/>
        <v>0</v>
      </c>
      <c r="K16" s="5">
        <v>36</v>
      </c>
      <c r="L16" s="5">
        <f t="shared" si="2"/>
        <v>0</v>
      </c>
      <c r="M16">
        <f t="shared" si="3"/>
        <v>102</v>
      </c>
      <c r="N16">
        <f t="shared" si="4"/>
        <v>0</v>
      </c>
      <c r="O16">
        <f t="shared" si="5"/>
        <v>0</v>
      </c>
    </row>
    <row r="17" spans="1:15">
      <c r="A17" s="5" t="s">
        <v>20</v>
      </c>
      <c r="B17" s="5">
        <v>3200</v>
      </c>
      <c r="C17" s="7">
        <v>3.4894804799999998E-2</v>
      </c>
      <c r="D17" s="8">
        <v>0.23100000000000001</v>
      </c>
      <c r="E17" s="8">
        <v>46.66</v>
      </c>
      <c r="F17" s="8">
        <v>1.2</v>
      </c>
      <c r="G17" s="8">
        <v>6.4000000000000001E-2</v>
      </c>
      <c r="H17" s="5">
        <v>1</v>
      </c>
      <c r="I17" s="10">
        <f t="shared" si="12"/>
        <v>1.2</v>
      </c>
      <c r="J17" s="10">
        <f t="shared" si="13"/>
        <v>6.4000000000000001E-2</v>
      </c>
      <c r="K17" s="5">
        <v>37</v>
      </c>
      <c r="L17" s="5">
        <f t="shared" si="2"/>
        <v>0</v>
      </c>
      <c r="M17">
        <f t="shared" si="3"/>
        <v>39</v>
      </c>
      <c r="N17">
        <f t="shared" si="4"/>
        <v>0</v>
      </c>
      <c r="O17">
        <f t="shared" si="5"/>
        <v>0</v>
      </c>
    </row>
    <row r="18" spans="1:15">
      <c r="A18" s="5" t="s">
        <v>20</v>
      </c>
      <c r="B18" s="5">
        <v>1750</v>
      </c>
      <c r="C18" s="7">
        <v>8.0951095700000003E-2</v>
      </c>
      <c r="D18" s="8">
        <v>0.752</v>
      </c>
      <c r="E18" s="8">
        <v>46.66</v>
      </c>
      <c r="F18" s="8">
        <v>1.8</v>
      </c>
      <c r="G18" s="8">
        <v>0.47799999999999998</v>
      </c>
      <c r="H18" s="5">
        <v>0</v>
      </c>
      <c r="I18" s="10">
        <f>0.7*F18</f>
        <v>1.26</v>
      </c>
      <c r="J18" s="10">
        <f>0.5*G18</f>
        <v>0.23899999999999999</v>
      </c>
      <c r="K18" s="5">
        <v>102</v>
      </c>
      <c r="L18" s="5">
        <f t="shared" si="2"/>
        <v>0</v>
      </c>
      <c r="M18">
        <f t="shared" si="3"/>
        <v>292</v>
      </c>
      <c r="N18">
        <f t="shared" si="4"/>
        <v>1</v>
      </c>
      <c r="O18">
        <f t="shared" si="5"/>
        <v>0.2</v>
      </c>
    </row>
    <row r="19" spans="1:15">
      <c r="A19" s="5" t="s">
        <v>20</v>
      </c>
      <c r="B19" s="5">
        <v>6460</v>
      </c>
      <c r="C19" s="7">
        <v>4.5074226969</v>
      </c>
      <c r="D19" s="8">
        <v>0.247</v>
      </c>
      <c r="E19" s="8">
        <v>46.66</v>
      </c>
      <c r="F19" s="8">
        <v>0</v>
      </c>
      <c r="G19" s="8">
        <v>0</v>
      </c>
      <c r="H19" s="5">
        <v>1</v>
      </c>
      <c r="I19" s="10">
        <f t="shared" ref="I19:I20" si="14">F19</f>
        <v>0</v>
      </c>
      <c r="J19" s="10">
        <f t="shared" ref="J19:J20" si="15">G19</f>
        <v>0</v>
      </c>
      <c r="K19" s="5">
        <v>1880</v>
      </c>
      <c r="L19" s="5">
        <f t="shared" si="2"/>
        <v>4</v>
      </c>
      <c r="M19">
        <f t="shared" si="3"/>
        <v>5340</v>
      </c>
      <c r="N19">
        <f t="shared" si="4"/>
        <v>0</v>
      </c>
      <c r="O19">
        <f t="shared" si="5"/>
        <v>0</v>
      </c>
    </row>
    <row r="20" spans="1:15">
      <c r="A20" s="5" t="s">
        <v>20</v>
      </c>
      <c r="B20" s="5">
        <v>6460</v>
      </c>
      <c r="C20" s="7">
        <v>2.0040908E-2</v>
      </c>
      <c r="D20" s="8">
        <v>0.247</v>
      </c>
      <c r="E20" s="8">
        <v>46.66</v>
      </c>
      <c r="F20" s="8">
        <v>0</v>
      </c>
      <c r="G20" s="8">
        <v>0</v>
      </c>
      <c r="H20" s="5">
        <v>1</v>
      </c>
      <c r="I20" s="10">
        <f t="shared" si="14"/>
        <v>0</v>
      </c>
      <c r="J20" s="10">
        <f t="shared" si="15"/>
        <v>0</v>
      </c>
      <c r="K20" s="5">
        <v>8</v>
      </c>
      <c r="L20" s="5">
        <f t="shared" si="2"/>
        <v>0</v>
      </c>
      <c r="M20">
        <f t="shared" si="3"/>
        <v>24</v>
      </c>
      <c r="N20">
        <f t="shared" si="4"/>
        <v>0</v>
      </c>
      <c r="O20">
        <f t="shared" si="5"/>
        <v>0</v>
      </c>
    </row>
    <row r="21" spans="1:15">
      <c r="A21" s="5" t="s">
        <v>20</v>
      </c>
      <c r="B21" s="5">
        <v>1750</v>
      </c>
      <c r="C21" s="7">
        <v>2.3109356300000002E-2</v>
      </c>
      <c r="D21" s="8">
        <v>0.752</v>
      </c>
      <c r="E21" s="8">
        <v>46.66</v>
      </c>
      <c r="F21" s="8">
        <v>1.8</v>
      </c>
      <c r="G21" s="8">
        <v>0.47799999999999998</v>
      </c>
      <c r="H21" s="5">
        <v>0</v>
      </c>
      <c r="I21" s="10">
        <f>0.7*F21</f>
        <v>1.26</v>
      </c>
      <c r="J21" s="10">
        <f>0.5*G21</f>
        <v>0.23899999999999999</v>
      </c>
      <c r="K21" s="5">
        <v>29</v>
      </c>
      <c r="L21" s="5">
        <f t="shared" si="2"/>
        <v>0</v>
      </c>
      <c r="M21">
        <f t="shared" si="3"/>
        <v>83</v>
      </c>
      <c r="N21">
        <f t="shared" si="4"/>
        <v>0</v>
      </c>
      <c r="O21">
        <f t="shared" si="5"/>
        <v>0</v>
      </c>
    </row>
    <row r="22" spans="1:15">
      <c r="A22" s="5" t="s">
        <v>20</v>
      </c>
      <c r="B22" s="5">
        <v>6300</v>
      </c>
      <c r="C22" s="7">
        <v>8.2597482E-3</v>
      </c>
      <c r="D22" s="8">
        <v>0.247</v>
      </c>
      <c r="E22" s="8">
        <v>46.66</v>
      </c>
      <c r="F22" s="8">
        <v>0</v>
      </c>
      <c r="G22" s="8">
        <v>0</v>
      </c>
      <c r="H22" s="5">
        <v>1</v>
      </c>
      <c r="I22" s="10">
        <f t="shared" ref="I22:I27" si="16">F22</f>
        <v>0</v>
      </c>
      <c r="J22" s="10">
        <f t="shared" ref="J22:J27" si="17">G22</f>
        <v>0</v>
      </c>
      <c r="K22" s="5">
        <v>25</v>
      </c>
      <c r="L22" s="5">
        <f t="shared" si="2"/>
        <v>0</v>
      </c>
      <c r="M22">
        <f t="shared" si="3"/>
        <v>10</v>
      </c>
      <c r="N22">
        <f t="shared" si="4"/>
        <v>0</v>
      </c>
      <c r="O22">
        <f t="shared" si="5"/>
        <v>0</v>
      </c>
    </row>
    <row r="23" spans="1:15">
      <c r="A23" s="5" t="s">
        <v>20</v>
      </c>
      <c r="B23" s="5">
        <v>6460</v>
      </c>
      <c r="C23" s="7">
        <v>0.19025343149999999</v>
      </c>
      <c r="D23" s="8">
        <v>0.247</v>
      </c>
      <c r="E23" s="8">
        <v>46.66</v>
      </c>
      <c r="F23" s="8">
        <v>0</v>
      </c>
      <c r="G23" s="8">
        <v>0</v>
      </c>
      <c r="H23" s="5">
        <v>1</v>
      </c>
      <c r="I23" s="10">
        <f t="shared" si="16"/>
        <v>0</v>
      </c>
      <c r="J23" s="10">
        <f t="shared" si="17"/>
        <v>0</v>
      </c>
      <c r="K23" s="5">
        <v>79</v>
      </c>
      <c r="L23" s="5">
        <f t="shared" si="2"/>
        <v>0</v>
      </c>
      <c r="M23">
        <f t="shared" si="3"/>
        <v>225</v>
      </c>
      <c r="N23">
        <f t="shared" si="4"/>
        <v>0</v>
      </c>
      <c r="O23">
        <f t="shared" si="5"/>
        <v>0</v>
      </c>
    </row>
    <row r="24" spans="1:15">
      <c r="A24" s="5" t="s">
        <v>20</v>
      </c>
      <c r="B24" s="5">
        <v>6300</v>
      </c>
      <c r="C24" s="7">
        <v>7.4770710000000005E-4</v>
      </c>
      <c r="D24" s="8">
        <v>0.247</v>
      </c>
      <c r="E24" s="8">
        <v>46.66</v>
      </c>
      <c r="F24" s="8">
        <v>0</v>
      </c>
      <c r="G24" s="8">
        <v>0</v>
      </c>
      <c r="H24" s="5">
        <v>1</v>
      </c>
      <c r="I24" s="10">
        <f t="shared" si="16"/>
        <v>0</v>
      </c>
      <c r="J24" s="10">
        <f t="shared" si="17"/>
        <v>0</v>
      </c>
      <c r="K24" s="5">
        <v>17</v>
      </c>
      <c r="L24" s="5">
        <f t="shared" si="2"/>
        <v>0</v>
      </c>
      <c r="M24">
        <f t="shared" si="3"/>
        <v>1</v>
      </c>
      <c r="N24">
        <f t="shared" si="4"/>
        <v>0</v>
      </c>
      <c r="O24">
        <f t="shared" si="5"/>
        <v>0</v>
      </c>
    </row>
    <row r="25" spans="1:15">
      <c r="A25" s="5" t="s">
        <v>20</v>
      </c>
      <c r="B25" s="5">
        <v>6300</v>
      </c>
      <c r="C25" s="7">
        <v>1.10499398E-2</v>
      </c>
      <c r="D25" s="8">
        <v>0.247</v>
      </c>
      <c r="E25" s="8">
        <v>46.66</v>
      </c>
      <c r="F25" s="8">
        <v>0</v>
      </c>
      <c r="G25" s="8">
        <v>0</v>
      </c>
      <c r="H25" s="5">
        <v>1</v>
      </c>
      <c r="I25" s="10">
        <f t="shared" si="16"/>
        <v>0</v>
      </c>
      <c r="J25" s="10">
        <f t="shared" si="17"/>
        <v>0</v>
      </c>
      <c r="K25" s="5">
        <v>38</v>
      </c>
      <c r="L25" s="5">
        <f t="shared" si="2"/>
        <v>0</v>
      </c>
      <c r="M25">
        <f t="shared" si="3"/>
        <v>13</v>
      </c>
      <c r="N25">
        <f t="shared" si="4"/>
        <v>0</v>
      </c>
      <c r="O25">
        <f t="shared" si="5"/>
        <v>0</v>
      </c>
    </row>
    <row r="26" spans="1:15">
      <c r="A26" s="5" t="s">
        <v>20</v>
      </c>
      <c r="B26" s="5">
        <v>6460</v>
      </c>
      <c r="C26" s="7">
        <v>0.1051843423</v>
      </c>
      <c r="D26" s="8">
        <v>0.247</v>
      </c>
      <c r="E26" s="8">
        <v>46.66</v>
      </c>
      <c r="F26" s="8">
        <v>0</v>
      </c>
      <c r="G26" s="8">
        <v>0</v>
      </c>
      <c r="H26" s="5">
        <v>1</v>
      </c>
      <c r="I26" s="10">
        <f t="shared" si="16"/>
        <v>0</v>
      </c>
      <c r="J26" s="10">
        <f t="shared" si="17"/>
        <v>0</v>
      </c>
      <c r="K26" s="5">
        <v>44</v>
      </c>
      <c r="L26" s="5">
        <f t="shared" si="2"/>
        <v>0</v>
      </c>
      <c r="M26">
        <f t="shared" si="3"/>
        <v>125</v>
      </c>
      <c r="N26">
        <f t="shared" si="4"/>
        <v>0</v>
      </c>
      <c r="O26">
        <f t="shared" si="5"/>
        <v>0</v>
      </c>
    </row>
    <row r="27" spans="1:15">
      <c r="A27" s="5" t="s">
        <v>20</v>
      </c>
      <c r="B27" s="5">
        <v>6460</v>
      </c>
      <c r="C27" s="7">
        <v>0.16871181430000001</v>
      </c>
      <c r="D27" s="8">
        <v>0.247</v>
      </c>
      <c r="E27" s="8">
        <v>46.66</v>
      </c>
      <c r="F27" s="8">
        <v>0</v>
      </c>
      <c r="G27" s="8">
        <v>0</v>
      </c>
      <c r="H27" s="5">
        <v>1</v>
      </c>
      <c r="I27" s="10">
        <f t="shared" si="16"/>
        <v>0</v>
      </c>
      <c r="J27" s="10">
        <f t="shared" si="17"/>
        <v>0</v>
      </c>
      <c r="K27" s="5">
        <v>70</v>
      </c>
      <c r="L27" s="5">
        <f t="shared" si="2"/>
        <v>0</v>
      </c>
      <c r="M27">
        <f t="shared" si="3"/>
        <v>200</v>
      </c>
      <c r="N27">
        <f t="shared" si="4"/>
        <v>0</v>
      </c>
      <c r="O27">
        <f t="shared" si="5"/>
        <v>0</v>
      </c>
    </row>
    <row r="28" spans="1:15">
      <c r="A28" s="5" t="s">
        <v>20</v>
      </c>
      <c r="B28" s="5">
        <v>1750</v>
      </c>
      <c r="C28" s="7">
        <v>8.2112647699999999E-2</v>
      </c>
      <c r="D28" s="8">
        <v>0.752</v>
      </c>
      <c r="E28" s="8">
        <v>46.66</v>
      </c>
      <c r="F28" s="8">
        <v>1.8</v>
      </c>
      <c r="G28" s="8">
        <v>0.47799999999999998</v>
      </c>
      <c r="H28" s="5">
        <v>0</v>
      </c>
      <c r="I28" s="10">
        <f>0.7*F28</f>
        <v>1.26</v>
      </c>
      <c r="J28" s="10">
        <f>0.5*G28</f>
        <v>0.23899999999999999</v>
      </c>
      <c r="K28" s="5">
        <v>104</v>
      </c>
      <c r="L28" s="5">
        <f t="shared" si="2"/>
        <v>0</v>
      </c>
      <c r="M28">
        <f t="shared" si="3"/>
        <v>296</v>
      </c>
      <c r="N28">
        <f t="shared" si="4"/>
        <v>1</v>
      </c>
      <c r="O28">
        <f t="shared" si="5"/>
        <v>0.2</v>
      </c>
    </row>
    <row r="29" spans="1:15">
      <c r="A29" s="5" t="s">
        <v>20</v>
      </c>
      <c r="B29" s="5">
        <v>6120</v>
      </c>
      <c r="C29" s="7">
        <v>3.2013227000000002E-3</v>
      </c>
      <c r="D29" s="8">
        <v>0.247</v>
      </c>
      <c r="E29" s="8">
        <v>46.66</v>
      </c>
      <c r="F29" s="8">
        <v>0</v>
      </c>
      <c r="G29" s="8">
        <v>0</v>
      </c>
      <c r="H29" s="5">
        <v>1</v>
      </c>
      <c r="I29" s="10">
        <f t="shared" ref="I29:I34" si="18">F29</f>
        <v>0</v>
      </c>
      <c r="J29" s="10">
        <f t="shared" ref="J29:J34" si="19">G29</f>
        <v>0</v>
      </c>
      <c r="K29" s="5">
        <v>13</v>
      </c>
      <c r="L29" s="5">
        <f t="shared" si="2"/>
        <v>0</v>
      </c>
      <c r="M29">
        <f t="shared" si="3"/>
        <v>4</v>
      </c>
      <c r="N29">
        <f t="shared" si="4"/>
        <v>0</v>
      </c>
      <c r="O29">
        <f t="shared" si="5"/>
        <v>0</v>
      </c>
    </row>
    <row r="30" spans="1:15">
      <c r="A30" s="5" t="s">
        <v>20</v>
      </c>
      <c r="B30" s="5">
        <v>6120</v>
      </c>
      <c r="C30" s="7">
        <v>7.1760399999999998E-3</v>
      </c>
      <c r="D30" s="8">
        <v>0.247</v>
      </c>
      <c r="E30" s="8">
        <v>46.66</v>
      </c>
      <c r="F30" s="8">
        <v>0</v>
      </c>
      <c r="G30" s="8">
        <v>0</v>
      </c>
      <c r="H30" s="5">
        <v>1</v>
      </c>
      <c r="I30" s="10">
        <f t="shared" si="18"/>
        <v>0</v>
      </c>
      <c r="J30" s="10">
        <f t="shared" si="19"/>
        <v>0</v>
      </c>
      <c r="K30" s="5">
        <v>45</v>
      </c>
      <c r="L30" s="5">
        <f t="shared" si="2"/>
        <v>0</v>
      </c>
      <c r="M30">
        <f t="shared" si="3"/>
        <v>9</v>
      </c>
      <c r="N30">
        <f t="shared" si="4"/>
        <v>0</v>
      </c>
      <c r="O30">
        <f t="shared" si="5"/>
        <v>0</v>
      </c>
    </row>
    <row r="31" spans="1:15">
      <c r="A31" s="5" t="s">
        <v>20</v>
      </c>
      <c r="B31" s="5">
        <v>6120</v>
      </c>
      <c r="C31" s="7">
        <v>3.1339735000000001E-3</v>
      </c>
      <c r="D31" s="8">
        <v>0.247</v>
      </c>
      <c r="E31" s="8">
        <v>46.66</v>
      </c>
      <c r="F31" s="8">
        <v>0</v>
      </c>
      <c r="G31" s="8">
        <v>0</v>
      </c>
      <c r="H31" s="5">
        <v>1</v>
      </c>
      <c r="I31" s="10">
        <f t="shared" si="18"/>
        <v>0</v>
      </c>
      <c r="J31" s="10">
        <f t="shared" si="19"/>
        <v>0</v>
      </c>
      <c r="K31" s="5">
        <v>3</v>
      </c>
      <c r="L31" s="5">
        <f t="shared" si="2"/>
        <v>0</v>
      </c>
      <c r="M31">
        <f t="shared" si="3"/>
        <v>4</v>
      </c>
      <c r="N31">
        <f t="shared" si="4"/>
        <v>0</v>
      </c>
      <c r="O31">
        <f t="shared" si="5"/>
        <v>0</v>
      </c>
    </row>
    <row r="32" spans="1:15">
      <c r="A32" s="5" t="s">
        <v>20</v>
      </c>
      <c r="B32" s="5">
        <v>6460</v>
      </c>
      <c r="C32" s="7">
        <v>0.22568615550000001</v>
      </c>
      <c r="D32" s="8">
        <v>0.247</v>
      </c>
      <c r="E32" s="8">
        <v>46.66</v>
      </c>
      <c r="F32" s="8">
        <v>0</v>
      </c>
      <c r="G32" s="8">
        <v>0</v>
      </c>
      <c r="H32" s="5">
        <v>1</v>
      </c>
      <c r="I32" s="10">
        <f t="shared" si="18"/>
        <v>0</v>
      </c>
      <c r="J32" s="10">
        <f t="shared" si="19"/>
        <v>0</v>
      </c>
      <c r="K32" s="5">
        <v>94</v>
      </c>
      <c r="L32" s="5">
        <f t="shared" si="2"/>
        <v>0</v>
      </c>
      <c r="M32">
        <f t="shared" si="3"/>
        <v>267</v>
      </c>
      <c r="N32">
        <f t="shared" si="4"/>
        <v>0</v>
      </c>
      <c r="O32">
        <f t="shared" si="5"/>
        <v>0</v>
      </c>
    </row>
    <row r="33" spans="1:15">
      <c r="A33" s="5" t="s">
        <v>20</v>
      </c>
      <c r="B33" s="5">
        <v>6460</v>
      </c>
      <c r="C33" s="7">
        <v>1.9679564199999999E-2</v>
      </c>
      <c r="D33" s="8">
        <v>0.247</v>
      </c>
      <c r="E33" s="8">
        <v>46.66</v>
      </c>
      <c r="F33" s="8">
        <v>0</v>
      </c>
      <c r="G33" s="8">
        <v>0</v>
      </c>
      <c r="H33" s="5">
        <v>1</v>
      </c>
      <c r="I33" s="10">
        <f t="shared" si="18"/>
        <v>0</v>
      </c>
      <c r="J33" s="10">
        <f t="shared" si="19"/>
        <v>0</v>
      </c>
      <c r="K33" s="5">
        <v>8</v>
      </c>
      <c r="L33" s="5">
        <f t="shared" si="2"/>
        <v>0</v>
      </c>
      <c r="M33">
        <f t="shared" si="3"/>
        <v>23</v>
      </c>
      <c r="N33">
        <f t="shared" si="4"/>
        <v>0</v>
      </c>
      <c r="O33">
        <f t="shared" si="5"/>
        <v>0</v>
      </c>
    </row>
    <row r="34" spans="1:15">
      <c r="A34" s="5" t="s">
        <v>20</v>
      </c>
      <c r="B34" s="5">
        <v>6460</v>
      </c>
      <c r="C34" s="7">
        <v>4.1328291000000003E-2</v>
      </c>
      <c r="D34" s="8">
        <v>0.247</v>
      </c>
      <c r="E34" s="8">
        <v>46.66</v>
      </c>
      <c r="F34" s="8">
        <v>0</v>
      </c>
      <c r="G34" s="8">
        <v>0</v>
      </c>
      <c r="H34" s="5">
        <v>1</v>
      </c>
      <c r="I34" s="10">
        <f t="shared" si="18"/>
        <v>0</v>
      </c>
      <c r="J34" s="10">
        <f t="shared" si="19"/>
        <v>0</v>
      </c>
      <c r="K34" s="5">
        <v>17</v>
      </c>
      <c r="L34" s="5">
        <f t="shared" si="2"/>
        <v>0</v>
      </c>
      <c r="M34">
        <f t="shared" si="3"/>
        <v>49</v>
      </c>
      <c r="N34">
        <f t="shared" si="4"/>
        <v>0</v>
      </c>
      <c r="O34">
        <f t="shared" si="5"/>
        <v>0</v>
      </c>
    </row>
    <row r="35" spans="1:15">
      <c r="A35" s="5" t="s">
        <v>20</v>
      </c>
      <c r="B35" s="5">
        <v>1750</v>
      </c>
      <c r="C35" s="7">
        <v>2.4287228899999999E-2</v>
      </c>
      <c r="D35" s="8">
        <v>0.752</v>
      </c>
      <c r="E35" s="8">
        <v>46.66</v>
      </c>
      <c r="F35" s="8">
        <v>1.8</v>
      </c>
      <c r="G35" s="8">
        <v>0.47799999999999998</v>
      </c>
      <c r="H35" s="5">
        <v>0</v>
      </c>
      <c r="I35" s="10">
        <f>0.7*F35</f>
        <v>1.26</v>
      </c>
      <c r="J35" s="10">
        <f>0.5*G35</f>
        <v>0.23899999999999999</v>
      </c>
      <c r="K35" s="5">
        <v>31</v>
      </c>
      <c r="L35" s="5">
        <f t="shared" si="2"/>
        <v>0</v>
      </c>
      <c r="M35">
        <f t="shared" si="3"/>
        <v>88</v>
      </c>
      <c r="N35">
        <f t="shared" si="4"/>
        <v>0</v>
      </c>
      <c r="O35">
        <f t="shared" si="5"/>
        <v>0</v>
      </c>
    </row>
    <row r="36" spans="1:15">
      <c r="A36" s="5" t="s">
        <v>20</v>
      </c>
      <c r="B36" s="5">
        <v>6120</v>
      </c>
      <c r="C36" s="7">
        <v>6.4720376000000001E-3</v>
      </c>
      <c r="D36" s="8">
        <v>0.247</v>
      </c>
      <c r="E36" s="8">
        <v>46.66</v>
      </c>
      <c r="F36" s="8">
        <v>0</v>
      </c>
      <c r="G36" s="8">
        <v>0</v>
      </c>
      <c r="H36" s="5">
        <v>1</v>
      </c>
      <c r="I36" s="10">
        <f t="shared" ref="I36:I38" si="20">F36</f>
        <v>0</v>
      </c>
      <c r="J36" s="10">
        <f t="shared" ref="J36:J38" si="21">G36</f>
        <v>0</v>
      </c>
      <c r="K36" s="5">
        <v>38</v>
      </c>
      <c r="L36" s="5">
        <f t="shared" si="2"/>
        <v>0</v>
      </c>
      <c r="M36">
        <f t="shared" si="3"/>
        <v>8</v>
      </c>
      <c r="N36">
        <f t="shared" si="4"/>
        <v>0</v>
      </c>
      <c r="O36">
        <f t="shared" si="5"/>
        <v>0</v>
      </c>
    </row>
    <row r="37" spans="1:15">
      <c r="A37" s="5" t="s">
        <v>20</v>
      </c>
      <c r="B37" s="5">
        <v>6460</v>
      </c>
      <c r="C37" s="7">
        <v>0.64019667280000003</v>
      </c>
      <c r="D37" s="8">
        <v>0.247</v>
      </c>
      <c r="E37" s="8">
        <v>46.66</v>
      </c>
      <c r="F37" s="8">
        <v>0</v>
      </c>
      <c r="G37" s="8">
        <v>0</v>
      </c>
      <c r="H37" s="5">
        <v>1</v>
      </c>
      <c r="I37" s="10">
        <f t="shared" si="20"/>
        <v>0</v>
      </c>
      <c r="J37" s="10">
        <f t="shared" si="21"/>
        <v>0</v>
      </c>
      <c r="K37" s="5">
        <v>266</v>
      </c>
      <c r="L37" s="5">
        <f t="shared" si="2"/>
        <v>1</v>
      </c>
      <c r="M37">
        <f t="shared" si="3"/>
        <v>758</v>
      </c>
      <c r="N37">
        <f t="shared" si="4"/>
        <v>0</v>
      </c>
      <c r="O37">
        <f t="shared" si="5"/>
        <v>0</v>
      </c>
    </row>
    <row r="38" spans="1:15">
      <c r="A38" s="5" t="s">
        <v>20</v>
      </c>
      <c r="B38" s="5">
        <v>6460</v>
      </c>
      <c r="C38" s="7">
        <v>7.0876333700000002E-2</v>
      </c>
      <c r="D38" s="8">
        <v>0.247</v>
      </c>
      <c r="E38" s="8">
        <v>46.66</v>
      </c>
      <c r="F38" s="8">
        <v>0</v>
      </c>
      <c r="G38" s="8">
        <v>0</v>
      </c>
      <c r="H38" s="5">
        <v>1</v>
      </c>
      <c r="I38" s="10">
        <f t="shared" si="20"/>
        <v>0</v>
      </c>
      <c r="J38" s="10">
        <f t="shared" si="21"/>
        <v>0</v>
      </c>
      <c r="K38" s="5">
        <v>29</v>
      </c>
      <c r="L38" s="5">
        <f t="shared" si="2"/>
        <v>0</v>
      </c>
      <c r="M38">
        <f t="shared" si="3"/>
        <v>84</v>
      </c>
      <c r="N38">
        <f t="shared" si="4"/>
        <v>0</v>
      </c>
      <c r="O38">
        <f t="shared" si="5"/>
        <v>0</v>
      </c>
    </row>
    <row r="39" spans="1:15">
      <c r="A39" s="5" t="s">
        <v>20</v>
      </c>
      <c r="B39" s="5">
        <v>1750</v>
      </c>
      <c r="C39" s="7">
        <v>9.2705027999999995E-2</v>
      </c>
      <c r="D39" s="8">
        <v>0.752</v>
      </c>
      <c r="E39" s="8">
        <v>46.66</v>
      </c>
      <c r="F39" s="8">
        <v>1.8</v>
      </c>
      <c r="G39" s="8">
        <v>0.47799999999999998</v>
      </c>
      <c r="H39" s="5">
        <v>0</v>
      </c>
      <c r="I39" s="10">
        <f>0.7*F39</f>
        <v>1.26</v>
      </c>
      <c r="J39" s="10">
        <f>0.5*G39</f>
        <v>0.23899999999999999</v>
      </c>
      <c r="K39" s="5">
        <v>117</v>
      </c>
      <c r="L39" s="5">
        <f t="shared" si="2"/>
        <v>0</v>
      </c>
      <c r="M39">
        <f t="shared" si="3"/>
        <v>334</v>
      </c>
      <c r="N39">
        <f t="shared" si="4"/>
        <v>1</v>
      </c>
      <c r="O39">
        <f t="shared" si="5"/>
        <v>0.2</v>
      </c>
    </row>
    <row r="40" spans="1:15">
      <c r="A40" s="5" t="s">
        <v>20</v>
      </c>
      <c r="B40" s="5">
        <v>6120</v>
      </c>
      <c r="C40" s="7">
        <v>2.7020193000000001E-3</v>
      </c>
      <c r="D40" s="8">
        <v>0.247</v>
      </c>
      <c r="E40" s="8">
        <v>46.66</v>
      </c>
      <c r="F40" s="8">
        <v>0</v>
      </c>
      <c r="G40" s="8">
        <v>0</v>
      </c>
      <c r="H40" s="5">
        <v>1</v>
      </c>
      <c r="I40" s="10">
        <f t="shared" ref="I40:I47" si="22">F40</f>
        <v>0</v>
      </c>
      <c r="J40" s="10">
        <f t="shared" ref="J40:J47" si="23">G40</f>
        <v>0</v>
      </c>
      <c r="K40" s="5">
        <v>73</v>
      </c>
      <c r="L40" s="5">
        <f t="shared" si="2"/>
        <v>0</v>
      </c>
      <c r="M40">
        <f t="shared" si="3"/>
        <v>3</v>
      </c>
      <c r="N40">
        <f t="shared" si="4"/>
        <v>0</v>
      </c>
      <c r="O40">
        <f t="shared" si="5"/>
        <v>0</v>
      </c>
    </row>
    <row r="41" spans="1:15">
      <c r="A41" s="5" t="s">
        <v>20</v>
      </c>
      <c r="B41" s="5">
        <v>6460</v>
      </c>
      <c r="C41" s="7">
        <v>0.1115454241</v>
      </c>
      <c r="D41" s="8">
        <v>0.247</v>
      </c>
      <c r="E41" s="8">
        <v>46.66</v>
      </c>
      <c r="F41" s="8">
        <v>0</v>
      </c>
      <c r="G41" s="8">
        <v>0</v>
      </c>
      <c r="H41" s="5">
        <v>1</v>
      </c>
      <c r="I41" s="10">
        <f t="shared" si="22"/>
        <v>0</v>
      </c>
      <c r="J41" s="10">
        <f t="shared" si="23"/>
        <v>0</v>
      </c>
      <c r="K41" s="5">
        <v>46</v>
      </c>
      <c r="L41" s="5">
        <f t="shared" si="2"/>
        <v>0</v>
      </c>
      <c r="M41">
        <f t="shared" si="3"/>
        <v>132</v>
      </c>
      <c r="N41">
        <f t="shared" si="4"/>
        <v>0</v>
      </c>
      <c r="O41">
        <f t="shared" si="5"/>
        <v>0</v>
      </c>
    </row>
    <row r="42" spans="1:15">
      <c r="A42" s="5" t="s">
        <v>20</v>
      </c>
      <c r="B42" s="5">
        <v>6460</v>
      </c>
      <c r="C42" s="7">
        <v>4.5312803200000001E-2</v>
      </c>
      <c r="D42" s="8">
        <v>0.247</v>
      </c>
      <c r="E42" s="8">
        <v>46.66</v>
      </c>
      <c r="F42" s="8">
        <v>0</v>
      </c>
      <c r="G42" s="8">
        <v>0</v>
      </c>
      <c r="H42" s="5">
        <v>1</v>
      </c>
      <c r="I42" s="10">
        <f t="shared" si="22"/>
        <v>0</v>
      </c>
      <c r="J42" s="10">
        <f t="shared" si="23"/>
        <v>0</v>
      </c>
      <c r="K42" s="5">
        <v>19</v>
      </c>
      <c r="L42" s="5">
        <f t="shared" si="2"/>
        <v>0</v>
      </c>
      <c r="M42">
        <f t="shared" si="3"/>
        <v>54</v>
      </c>
      <c r="N42">
        <f t="shared" si="4"/>
        <v>0</v>
      </c>
      <c r="O42">
        <f t="shared" si="5"/>
        <v>0</v>
      </c>
    </row>
    <row r="43" spans="1:15">
      <c r="A43" s="5" t="s">
        <v>20</v>
      </c>
      <c r="B43" s="5">
        <v>6460</v>
      </c>
      <c r="C43" s="7">
        <v>0.25374930740000001</v>
      </c>
      <c r="D43" s="8">
        <v>0.247</v>
      </c>
      <c r="E43" s="8">
        <v>46.66</v>
      </c>
      <c r="F43" s="8">
        <v>0</v>
      </c>
      <c r="G43" s="8">
        <v>0</v>
      </c>
      <c r="H43" s="5">
        <v>1</v>
      </c>
      <c r="I43" s="10">
        <f t="shared" si="22"/>
        <v>0</v>
      </c>
      <c r="J43" s="10">
        <f t="shared" si="23"/>
        <v>0</v>
      </c>
      <c r="K43" s="5">
        <v>105</v>
      </c>
      <c r="L43" s="5">
        <f t="shared" si="2"/>
        <v>0</v>
      </c>
      <c r="M43">
        <f t="shared" si="3"/>
        <v>301</v>
      </c>
      <c r="N43">
        <f t="shared" si="4"/>
        <v>0</v>
      </c>
      <c r="O43">
        <f t="shared" si="5"/>
        <v>0</v>
      </c>
    </row>
    <row r="44" spans="1:15">
      <c r="A44" s="5" t="s">
        <v>20</v>
      </c>
      <c r="B44" s="5">
        <v>3100</v>
      </c>
      <c r="C44" s="7">
        <v>1.6832505707000001</v>
      </c>
      <c r="D44" s="8">
        <v>0.252</v>
      </c>
      <c r="E44" s="8">
        <v>46.66</v>
      </c>
      <c r="F44" s="8">
        <v>1.2</v>
      </c>
      <c r="G44" s="8">
        <v>6.4000000000000001E-2</v>
      </c>
      <c r="H44" s="5">
        <v>1</v>
      </c>
      <c r="I44" s="10">
        <f t="shared" si="22"/>
        <v>1.2</v>
      </c>
      <c r="J44" s="10">
        <f t="shared" si="23"/>
        <v>6.4000000000000001E-2</v>
      </c>
      <c r="K44" s="5">
        <v>721</v>
      </c>
      <c r="L44" s="5">
        <f t="shared" si="2"/>
        <v>2</v>
      </c>
      <c r="M44">
        <f t="shared" si="3"/>
        <v>2034</v>
      </c>
      <c r="N44">
        <f t="shared" si="4"/>
        <v>5</v>
      </c>
      <c r="O44">
        <f t="shared" si="5"/>
        <v>0.3</v>
      </c>
    </row>
    <row r="45" spans="1:15">
      <c r="A45" s="5" t="s">
        <v>20</v>
      </c>
      <c r="B45" s="5">
        <v>3100</v>
      </c>
      <c r="C45" s="7">
        <v>0.12025146239999999</v>
      </c>
      <c r="D45" s="8">
        <v>0.252</v>
      </c>
      <c r="E45" s="8">
        <v>46.66</v>
      </c>
      <c r="F45" s="8">
        <v>1.2</v>
      </c>
      <c r="G45" s="8">
        <v>6.4000000000000001E-2</v>
      </c>
      <c r="H45" s="5">
        <v>1</v>
      </c>
      <c r="I45" s="10">
        <f t="shared" si="22"/>
        <v>1.2</v>
      </c>
      <c r="J45" s="10">
        <f t="shared" si="23"/>
        <v>6.4000000000000001E-2</v>
      </c>
      <c r="K45" s="5">
        <v>78</v>
      </c>
      <c r="L45" s="5">
        <f t="shared" si="2"/>
        <v>0</v>
      </c>
      <c r="M45">
        <f t="shared" si="3"/>
        <v>145</v>
      </c>
      <c r="N45">
        <f t="shared" si="4"/>
        <v>0</v>
      </c>
      <c r="O45">
        <f t="shared" si="5"/>
        <v>0</v>
      </c>
    </row>
    <row r="46" spans="1:15">
      <c r="A46" s="5" t="s">
        <v>20</v>
      </c>
      <c r="B46" s="5">
        <v>3100</v>
      </c>
      <c r="C46" s="7">
        <v>0.2303526726</v>
      </c>
      <c r="D46" s="8">
        <v>0.252</v>
      </c>
      <c r="E46" s="8">
        <v>46.66</v>
      </c>
      <c r="F46" s="8">
        <v>1.2</v>
      </c>
      <c r="G46" s="8">
        <v>6.4000000000000001E-2</v>
      </c>
      <c r="H46" s="5">
        <v>1</v>
      </c>
      <c r="I46" s="10">
        <f t="shared" si="22"/>
        <v>1.2</v>
      </c>
      <c r="J46" s="10">
        <f t="shared" si="23"/>
        <v>6.4000000000000001E-2</v>
      </c>
      <c r="K46" s="5">
        <v>127</v>
      </c>
      <c r="L46" s="5">
        <f t="shared" si="2"/>
        <v>0</v>
      </c>
      <c r="M46">
        <f t="shared" si="3"/>
        <v>278</v>
      </c>
      <c r="N46">
        <f t="shared" si="4"/>
        <v>1</v>
      </c>
      <c r="O46">
        <f t="shared" si="5"/>
        <v>0</v>
      </c>
    </row>
    <row r="47" spans="1:15">
      <c r="A47" s="5" t="s">
        <v>20</v>
      </c>
      <c r="B47" s="5">
        <v>3100</v>
      </c>
      <c r="C47" s="7">
        <v>0.1661541473</v>
      </c>
      <c r="D47" s="8">
        <v>0.252</v>
      </c>
      <c r="E47" s="8">
        <v>46.66</v>
      </c>
      <c r="F47" s="8">
        <v>1.2</v>
      </c>
      <c r="G47" s="8">
        <v>6.4000000000000001E-2</v>
      </c>
      <c r="H47" s="5">
        <v>1</v>
      </c>
      <c r="I47" s="10">
        <f t="shared" si="22"/>
        <v>1.2</v>
      </c>
      <c r="J47" s="10">
        <f t="shared" si="23"/>
        <v>6.4000000000000001E-2</v>
      </c>
      <c r="K47" s="5">
        <v>70</v>
      </c>
      <c r="L47" s="5">
        <f t="shared" si="2"/>
        <v>0</v>
      </c>
      <c r="M47">
        <f t="shared" si="3"/>
        <v>201</v>
      </c>
      <c r="N47">
        <f t="shared" si="4"/>
        <v>1</v>
      </c>
      <c r="O47">
        <f t="shared" si="5"/>
        <v>0</v>
      </c>
    </row>
    <row r="48" spans="1:15">
      <c r="A48" s="5" t="s">
        <v>20</v>
      </c>
      <c r="B48" s="5">
        <v>1750</v>
      </c>
      <c r="C48" s="7">
        <v>8.4346367800000002E-2</v>
      </c>
      <c r="D48" s="8">
        <v>0.752</v>
      </c>
      <c r="E48" s="8">
        <v>46.66</v>
      </c>
      <c r="F48" s="8">
        <v>1.8</v>
      </c>
      <c r="G48" s="8">
        <v>0.47799999999999998</v>
      </c>
      <c r="H48" s="5">
        <v>0</v>
      </c>
      <c r="I48" s="10">
        <f t="shared" ref="I48:I49" si="24">0.7*F48</f>
        <v>1.26</v>
      </c>
      <c r="J48" s="10">
        <f t="shared" ref="J48:J49" si="25">0.5*G48</f>
        <v>0.23899999999999999</v>
      </c>
      <c r="K48" s="5">
        <v>107</v>
      </c>
      <c r="L48" s="5">
        <f t="shared" si="2"/>
        <v>0</v>
      </c>
      <c r="M48">
        <f t="shared" si="3"/>
        <v>304</v>
      </c>
      <c r="N48">
        <f t="shared" si="4"/>
        <v>1</v>
      </c>
      <c r="O48">
        <f t="shared" si="5"/>
        <v>0.2</v>
      </c>
    </row>
    <row r="49" spans="1:15">
      <c r="A49" s="5" t="s">
        <v>20</v>
      </c>
      <c r="B49" s="5">
        <v>1750</v>
      </c>
      <c r="C49" s="7">
        <v>0.21764247349999999</v>
      </c>
      <c r="D49" s="8">
        <v>0.752</v>
      </c>
      <c r="E49" s="8">
        <v>46.66</v>
      </c>
      <c r="F49" s="8">
        <v>1.8</v>
      </c>
      <c r="G49" s="8">
        <v>0.47799999999999998</v>
      </c>
      <c r="H49" s="5">
        <v>0</v>
      </c>
      <c r="I49" s="10">
        <f t="shared" si="24"/>
        <v>1.26</v>
      </c>
      <c r="J49" s="10">
        <f t="shared" si="25"/>
        <v>0.23899999999999999</v>
      </c>
      <c r="K49" s="5">
        <v>298</v>
      </c>
      <c r="L49" s="5">
        <f t="shared" si="2"/>
        <v>1</v>
      </c>
      <c r="M49">
        <f t="shared" si="3"/>
        <v>785</v>
      </c>
      <c r="N49">
        <f t="shared" si="4"/>
        <v>2</v>
      </c>
      <c r="O49">
        <f t="shared" si="5"/>
        <v>0.4</v>
      </c>
    </row>
    <row r="50" spans="1:15">
      <c r="A50" s="5" t="s">
        <v>20</v>
      </c>
      <c r="B50" s="5">
        <v>3100</v>
      </c>
      <c r="C50" s="7">
        <v>4.3862104800000003E-2</v>
      </c>
      <c r="D50" s="8">
        <v>0.252</v>
      </c>
      <c r="E50" s="8">
        <v>46.66</v>
      </c>
      <c r="F50" s="8">
        <v>1.2</v>
      </c>
      <c r="G50" s="8">
        <v>6.4000000000000001E-2</v>
      </c>
      <c r="H50" s="5">
        <v>1</v>
      </c>
      <c r="I50" s="10">
        <f t="shared" ref="I50" si="26">F50</f>
        <v>1.2</v>
      </c>
      <c r="J50" s="10">
        <f t="shared" ref="J50" si="27">G50</f>
        <v>6.4000000000000001E-2</v>
      </c>
      <c r="K50" s="5">
        <v>19</v>
      </c>
      <c r="L50" s="5">
        <f t="shared" si="2"/>
        <v>0</v>
      </c>
      <c r="M50">
        <f t="shared" si="3"/>
        <v>53</v>
      </c>
      <c r="N50">
        <f t="shared" si="4"/>
        <v>0</v>
      </c>
      <c r="O50">
        <f t="shared" si="5"/>
        <v>0</v>
      </c>
    </row>
    <row r="51" spans="1:15">
      <c r="A51" s="5" t="s">
        <v>20</v>
      </c>
      <c r="B51" s="5">
        <v>1750</v>
      </c>
      <c r="C51" s="7">
        <v>0.2201929215</v>
      </c>
      <c r="D51" s="8">
        <v>0.752</v>
      </c>
      <c r="E51" s="8">
        <v>46.66</v>
      </c>
      <c r="F51" s="8">
        <v>1.8</v>
      </c>
      <c r="G51" s="8">
        <v>0.47799999999999998</v>
      </c>
      <c r="H51" s="5">
        <v>0</v>
      </c>
      <c r="I51" s="10">
        <f>0.7*F51</f>
        <v>1.26</v>
      </c>
      <c r="J51" s="10">
        <f>0.5*G51</f>
        <v>0.23899999999999999</v>
      </c>
      <c r="K51" s="5">
        <v>278</v>
      </c>
      <c r="L51" s="5">
        <f t="shared" si="2"/>
        <v>1</v>
      </c>
      <c r="M51">
        <f t="shared" si="3"/>
        <v>794</v>
      </c>
      <c r="N51">
        <f t="shared" si="4"/>
        <v>2</v>
      </c>
      <c r="O51">
        <f t="shared" si="5"/>
        <v>0.4</v>
      </c>
    </row>
    <row r="52" spans="1:15">
      <c r="A52" s="5" t="s">
        <v>20</v>
      </c>
      <c r="B52" s="5">
        <v>6120</v>
      </c>
      <c r="C52" s="7">
        <v>6.9914219999999997E-3</v>
      </c>
      <c r="D52" s="8">
        <v>0.247</v>
      </c>
      <c r="E52" s="8">
        <v>46.66</v>
      </c>
      <c r="F52" s="8">
        <v>0</v>
      </c>
      <c r="G52" s="8">
        <v>0</v>
      </c>
      <c r="H52" s="5">
        <v>1</v>
      </c>
      <c r="I52" s="10">
        <f t="shared" ref="I52:I56" si="28">F52</f>
        <v>0</v>
      </c>
      <c r="J52" s="10">
        <f t="shared" ref="J52:J56" si="29">G52</f>
        <v>0</v>
      </c>
      <c r="K52" s="5">
        <v>124</v>
      </c>
      <c r="L52" s="5">
        <f t="shared" si="2"/>
        <v>0</v>
      </c>
      <c r="M52">
        <f t="shared" si="3"/>
        <v>8</v>
      </c>
      <c r="N52">
        <f t="shared" si="4"/>
        <v>0</v>
      </c>
      <c r="O52">
        <f t="shared" si="5"/>
        <v>0</v>
      </c>
    </row>
    <row r="53" spans="1:15">
      <c r="A53" s="5" t="s">
        <v>20</v>
      </c>
      <c r="B53" s="5">
        <v>6120</v>
      </c>
      <c r="C53" s="7">
        <v>2.9124560000000002E-4</v>
      </c>
      <c r="D53" s="8">
        <v>0.30299999999999999</v>
      </c>
      <c r="E53" s="8">
        <v>46.66</v>
      </c>
      <c r="F53" s="8">
        <v>0</v>
      </c>
      <c r="G53" s="8">
        <v>0</v>
      </c>
      <c r="H53" s="5">
        <v>1</v>
      </c>
      <c r="I53" s="10">
        <f t="shared" si="28"/>
        <v>0</v>
      </c>
      <c r="J53" s="10">
        <f t="shared" si="29"/>
        <v>0</v>
      </c>
      <c r="K53" s="5">
        <v>5365</v>
      </c>
      <c r="L53" s="5">
        <f t="shared" si="2"/>
        <v>0</v>
      </c>
      <c r="M53">
        <f t="shared" si="3"/>
        <v>0</v>
      </c>
      <c r="N53">
        <f t="shared" si="4"/>
        <v>0</v>
      </c>
      <c r="O53">
        <f t="shared" si="5"/>
        <v>0</v>
      </c>
    </row>
    <row r="54" spans="1:15">
      <c r="A54" s="5" t="s">
        <v>20</v>
      </c>
      <c r="B54" s="5">
        <v>1750</v>
      </c>
      <c r="C54" s="7">
        <v>1.9283869999999999E-4</v>
      </c>
      <c r="D54" s="8">
        <v>0.83599999999999997</v>
      </c>
      <c r="E54" s="8">
        <v>46.66</v>
      </c>
      <c r="F54" s="8">
        <v>1.8</v>
      </c>
      <c r="G54" s="8">
        <v>0.47799999999999998</v>
      </c>
      <c r="H54" s="5">
        <v>1</v>
      </c>
      <c r="I54" s="10">
        <f t="shared" si="28"/>
        <v>1.8</v>
      </c>
      <c r="J54" s="10">
        <f t="shared" si="29"/>
        <v>0.47799999999999998</v>
      </c>
      <c r="K54" s="5">
        <v>0</v>
      </c>
      <c r="L54" s="5">
        <f t="shared" si="2"/>
        <v>0</v>
      </c>
      <c r="M54">
        <f t="shared" si="3"/>
        <v>1</v>
      </c>
      <c r="N54">
        <f t="shared" si="4"/>
        <v>0</v>
      </c>
      <c r="O54">
        <f t="shared" si="5"/>
        <v>0</v>
      </c>
    </row>
    <row r="55" spans="1:15">
      <c r="A55" s="5" t="s">
        <v>20</v>
      </c>
      <c r="B55" s="5">
        <v>6120</v>
      </c>
      <c r="C55" s="7">
        <v>1.6546898E-3</v>
      </c>
      <c r="D55" s="8">
        <v>0.30299999999999999</v>
      </c>
      <c r="E55" s="8">
        <v>46.66</v>
      </c>
      <c r="F55" s="8">
        <v>0</v>
      </c>
      <c r="G55" s="8">
        <v>0</v>
      </c>
      <c r="H55" s="5">
        <v>1</v>
      </c>
      <c r="I55" s="10">
        <f t="shared" si="28"/>
        <v>0</v>
      </c>
      <c r="J55" s="10">
        <f t="shared" si="29"/>
        <v>0</v>
      </c>
      <c r="K55" s="5">
        <v>12</v>
      </c>
      <c r="L55" s="5">
        <f t="shared" si="2"/>
        <v>0</v>
      </c>
      <c r="M55">
        <f t="shared" si="3"/>
        <v>2</v>
      </c>
      <c r="N55">
        <f t="shared" si="4"/>
        <v>0</v>
      </c>
      <c r="O55">
        <f t="shared" si="5"/>
        <v>0</v>
      </c>
    </row>
    <row r="56" spans="1:15">
      <c r="A56" s="5" t="s">
        <v>20</v>
      </c>
      <c r="B56" s="5">
        <v>6120</v>
      </c>
      <c r="C56" s="7">
        <v>1.014799E-3</v>
      </c>
      <c r="D56" s="8">
        <v>0.247</v>
      </c>
      <c r="E56" s="8">
        <v>46.66</v>
      </c>
      <c r="F56" s="8">
        <v>0</v>
      </c>
      <c r="G56" s="8">
        <v>0</v>
      </c>
      <c r="H56" s="5">
        <v>1</v>
      </c>
      <c r="I56" s="10">
        <f t="shared" si="28"/>
        <v>0</v>
      </c>
      <c r="J56" s="10">
        <f t="shared" si="29"/>
        <v>0</v>
      </c>
      <c r="K56" s="5">
        <v>0</v>
      </c>
      <c r="L56" s="5">
        <f t="shared" si="2"/>
        <v>0</v>
      </c>
      <c r="M56">
        <f t="shared" si="3"/>
        <v>1</v>
      </c>
      <c r="N56">
        <f t="shared" si="4"/>
        <v>0</v>
      </c>
      <c r="O56">
        <f t="shared" si="5"/>
        <v>0</v>
      </c>
    </row>
    <row r="57" spans="1:15">
      <c r="A57" s="5" t="s">
        <v>20</v>
      </c>
      <c r="B57" s="5">
        <v>1750</v>
      </c>
      <c r="C57" s="7">
        <v>3.5707534499999999E-2</v>
      </c>
      <c r="D57" s="8">
        <v>0.752</v>
      </c>
      <c r="E57" s="8">
        <v>46.66</v>
      </c>
      <c r="F57" s="8">
        <v>1.8</v>
      </c>
      <c r="G57" s="8">
        <v>0.47799999999999998</v>
      </c>
      <c r="H57" s="5">
        <v>0</v>
      </c>
      <c r="I57" s="10">
        <f t="shared" ref="I57:I58" si="30">0.7*F57</f>
        <v>1.26</v>
      </c>
      <c r="J57" s="10">
        <f t="shared" ref="J57:J58" si="31">0.5*G57</f>
        <v>0.23899999999999999</v>
      </c>
      <c r="K57" s="5">
        <v>45</v>
      </c>
      <c r="L57" s="5">
        <f t="shared" si="2"/>
        <v>0</v>
      </c>
      <c r="M57">
        <f t="shared" si="3"/>
        <v>129</v>
      </c>
      <c r="N57">
        <f t="shared" si="4"/>
        <v>0</v>
      </c>
      <c r="O57">
        <f t="shared" si="5"/>
        <v>0.1</v>
      </c>
    </row>
    <row r="58" spans="1:15">
      <c r="A58" s="5" t="s">
        <v>20</v>
      </c>
      <c r="B58" s="5">
        <v>1750</v>
      </c>
      <c r="C58" s="7">
        <v>2.1858816999999999E-2</v>
      </c>
      <c r="D58" s="8">
        <v>0.83599999999999997</v>
      </c>
      <c r="E58" s="8">
        <v>46.66</v>
      </c>
      <c r="F58" s="8">
        <v>1.8</v>
      </c>
      <c r="G58" s="8">
        <v>0.47799999999999998</v>
      </c>
      <c r="H58" s="5">
        <v>0</v>
      </c>
      <c r="I58" s="10">
        <f t="shared" si="30"/>
        <v>1.26</v>
      </c>
      <c r="J58" s="10">
        <f t="shared" si="31"/>
        <v>0.23899999999999999</v>
      </c>
      <c r="K58" s="5">
        <v>1760</v>
      </c>
      <c r="L58" s="5">
        <f t="shared" si="2"/>
        <v>0</v>
      </c>
      <c r="M58">
        <f t="shared" si="3"/>
        <v>88</v>
      </c>
      <c r="N58">
        <f t="shared" si="4"/>
        <v>0</v>
      </c>
      <c r="O58">
        <f t="shared" si="5"/>
        <v>0</v>
      </c>
    </row>
    <row r="59" spans="1:15">
      <c r="A59" s="5" t="s">
        <v>20</v>
      </c>
      <c r="B59" s="5">
        <v>1750</v>
      </c>
      <c r="C59" s="7">
        <v>2.2870834499999999E-2</v>
      </c>
      <c r="D59" s="8">
        <v>0.83599999999999997</v>
      </c>
      <c r="E59" s="8">
        <v>46.66</v>
      </c>
      <c r="F59" s="8">
        <v>1.8</v>
      </c>
      <c r="G59" s="8">
        <v>0.47799999999999998</v>
      </c>
      <c r="H59" s="5">
        <v>1</v>
      </c>
      <c r="I59" s="10">
        <f t="shared" ref="I59:I60" si="32">F59</f>
        <v>1.8</v>
      </c>
      <c r="J59" s="10">
        <f t="shared" ref="J59:J60" si="33">G59</f>
        <v>0.47799999999999998</v>
      </c>
      <c r="K59" s="5">
        <v>86</v>
      </c>
      <c r="L59" s="5">
        <f t="shared" si="2"/>
        <v>0</v>
      </c>
      <c r="M59">
        <f t="shared" si="3"/>
        <v>92</v>
      </c>
      <c r="N59">
        <f t="shared" si="4"/>
        <v>0</v>
      </c>
      <c r="O59">
        <f t="shared" si="5"/>
        <v>0.1</v>
      </c>
    </row>
    <row r="60" spans="1:15">
      <c r="A60" s="5" t="s">
        <v>20</v>
      </c>
      <c r="B60" s="5">
        <v>6460</v>
      </c>
      <c r="C60" s="7">
        <v>7.9398418999999998E-2</v>
      </c>
      <c r="D60" s="8">
        <v>0.247</v>
      </c>
      <c r="E60" s="8">
        <v>46.66</v>
      </c>
      <c r="F60" s="8">
        <v>0</v>
      </c>
      <c r="G60" s="8">
        <v>0</v>
      </c>
      <c r="H60" s="5">
        <v>1</v>
      </c>
      <c r="I60" s="10">
        <f t="shared" si="32"/>
        <v>0</v>
      </c>
      <c r="J60" s="10">
        <f t="shared" si="33"/>
        <v>0</v>
      </c>
      <c r="K60" s="5">
        <v>45</v>
      </c>
      <c r="L60" s="5">
        <f t="shared" si="2"/>
        <v>0</v>
      </c>
      <c r="M60">
        <f t="shared" si="3"/>
        <v>94</v>
      </c>
      <c r="N60">
        <f t="shared" si="4"/>
        <v>0</v>
      </c>
      <c r="O60">
        <f t="shared" si="5"/>
        <v>0</v>
      </c>
    </row>
    <row r="61" spans="1:15">
      <c r="A61" s="5" t="s">
        <v>20</v>
      </c>
      <c r="B61" s="5">
        <v>1750</v>
      </c>
      <c r="C61" s="7">
        <v>9.1479072300000006E-2</v>
      </c>
      <c r="D61" s="8">
        <v>0.752</v>
      </c>
      <c r="E61" s="8">
        <v>46.66</v>
      </c>
      <c r="F61" s="8">
        <v>1.8</v>
      </c>
      <c r="G61" s="8">
        <v>0.47799999999999998</v>
      </c>
      <c r="H61" s="5">
        <v>0</v>
      </c>
      <c r="I61" s="10">
        <f>0.7*F61</f>
        <v>1.26</v>
      </c>
      <c r="J61" s="10">
        <f>0.5*G61</f>
        <v>0.23899999999999999</v>
      </c>
      <c r="K61" s="5">
        <v>116</v>
      </c>
      <c r="L61" s="5">
        <f t="shared" si="2"/>
        <v>0</v>
      </c>
      <c r="M61">
        <f t="shared" si="3"/>
        <v>330</v>
      </c>
      <c r="N61">
        <f t="shared" si="4"/>
        <v>1</v>
      </c>
      <c r="O61">
        <f t="shared" si="5"/>
        <v>0.2</v>
      </c>
    </row>
    <row r="62" spans="1:15">
      <c r="A62" s="5" t="s">
        <v>20</v>
      </c>
      <c r="B62" s="5">
        <v>6460</v>
      </c>
      <c r="C62" s="7">
        <v>3.3864033000000002E-3</v>
      </c>
      <c r="D62" s="8">
        <v>0.30299999999999999</v>
      </c>
      <c r="E62" s="8">
        <v>46.66</v>
      </c>
      <c r="F62" s="8">
        <v>0</v>
      </c>
      <c r="G62" s="8">
        <v>0</v>
      </c>
      <c r="H62" s="5">
        <v>1</v>
      </c>
      <c r="I62" s="10">
        <f t="shared" ref="I62:I63" si="34">F62</f>
        <v>0</v>
      </c>
      <c r="J62" s="10">
        <f t="shared" ref="J62:J63" si="35">G62</f>
        <v>0</v>
      </c>
      <c r="K62" s="5">
        <v>246</v>
      </c>
      <c r="L62" s="5">
        <f t="shared" si="2"/>
        <v>0</v>
      </c>
      <c r="M62">
        <f t="shared" si="3"/>
        <v>5</v>
      </c>
      <c r="N62">
        <f t="shared" si="4"/>
        <v>0</v>
      </c>
      <c r="O62">
        <f t="shared" si="5"/>
        <v>0</v>
      </c>
    </row>
    <row r="63" spans="1:15">
      <c r="A63" s="5" t="s">
        <v>20</v>
      </c>
      <c r="B63" s="5">
        <v>6460</v>
      </c>
      <c r="C63" s="7">
        <v>3.3527171500000001E-2</v>
      </c>
      <c r="D63" s="8">
        <v>0.247</v>
      </c>
      <c r="E63" s="8">
        <v>46.66</v>
      </c>
      <c r="F63" s="8">
        <v>0</v>
      </c>
      <c r="G63" s="8">
        <v>0</v>
      </c>
      <c r="H63" s="5">
        <v>1</v>
      </c>
      <c r="I63" s="10">
        <f t="shared" si="34"/>
        <v>0</v>
      </c>
      <c r="J63" s="10">
        <f t="shared" si="35"/>
        <v>0</v>
      </c>
      <c r="K63" s="5">
        <v>38</v>
      </c>
      <c r="L63" s="5">
        <f t="shared" si="2"/>
        <v>0</v>
      </c>
      <c r="M63">
        <f t="shared" si="3"/>
        <v>40</v>
      </c>
      <c r="N63">
        <f t="shared" si="4"/>
        <v>0</v>
      </c>
      <c r="O63">
        <f t="shared" si="5"/>
        <v>0</v>
      </c>
    </row>
    <row r="64" spans="1:15">
      <c r="A64" s="5" t="s">
        <v>20</v>
      </c>
      <c r="B64" s="5">
        <v>1750</v>
      </c>
      <c r="C64" s="7">
        <v>1.5977757334</v>
      </c>
      <c r="D64" s="8">
        <v>0.752</v>
      </c>
      <c r="E64" s="8">
        <v>46.66</v>
      </c>
      <c r="F64" s="8">
        <v>1.8</v>
      </c>
      <c r="G64" s="8">
        <v>0.47799999999999998</v>
      </c>
      <c r="H64" s="5">
        <v>0</v>
      </c>
      <c r="I64" s="10">
        <f>0.7*F64</f>
        <v>1.26</v>
      </c>
      <c r="J64" s="10">
        <f>0.5*G64</f>
        <v>0.23899999999999999</v>
      </c>
      <c r="K64" s="5">
        <v>2276</v>
      </c>
      <c r="L64" s="5">
        <f t="shared" si="2"/>
        <v>5</v>
      </c>
      <c r="M64">
        <f t="shared" si="3"/>
        <v>5763</v>
      </c>
      <c r="N64">
        <f t="shared" si="4"/>
        <v>16</v>
      </c>
      <c r="O64">
        <f t="shared" si="5"/>
        <v>3</v>
      </c>
    </row>
    <row r="65" spans="1:15">
      <c r="A65" s="5" t="s">
        <v>20</v>
      </c>
      <c r="B65" s="5">
        <v>4210</v>
      </c>
      <c r="C65" s="7">
        <v>9.0915573E-2</v>
      </c>
      <c r="D65" s="8">
        <v>0.25800000000000001</v>
      </c>
      <c r="E65" s="8">
        <v>46.66</v>
      </c>
      <c r="F65" s="8">
        <v>0.7</v>
      </c>
      <c r="G65" s="8">
        <v>0.09</v>
      </c>
      <c r="H65" s="5">
        <v>1</v>
      </c>
      <c r="I65" s="10">
        <f t="shared" ref="I65:I71" si="36">F65</f>
        <v>0.7</v>
      </c>
      <c r="J65" s="10">
        <f t="shared" ref="J65:J71" si="37">G65</f>
        <v>0.09</v>
      </c>
      <c r="K65" s="5">
        <v>39</v>
      </c>
      <c r="L65" s="5">
        <f t="shared" si="2"/>
        <v>0</v>
      </c>
      <c r="M65">
        <f t="shared" si="3"/>
        <v>113</v>
      </c>
      <c r="N65">
        <f t="shared" si="4"/>
        <v>0</v>
      </c>
      <c r="O65">
        <f t="shared" si="5"/>
        <v>0</v>
      </c>
    </row>
    <row r="66" spans="1:15">
      <c r="A66" s="5" t="s">
        <v>20</v>
      </c>
      <c r="B66" s="5">
        <v>4210</v>
      </c>
      <c r="C66" s="7">
        <v>24.495934470200002</v>
      </c>
      <c r="D66" s="8">
        <v>0.10199999999999999</v>
      </c>
      <c r="E66" s="8">
        <v>46.66</v>
      </c>
      <c r="F66" s="8">
        <v>0.7</v>
      </c>
      <c r="G66" s="8">
        <v>0.09</v>
      </c>
      <c r="H66" s="5">
        <v>1</v>
      </c>
      <c r="I66" s="10">
        <f t="shared" si="36"/>
        <v>0.7</v>
      </c>
      <c r="J66" s="10">
        <f t="shared" si="37"/>
        <v>0.09</v>
      </c>
      <c r="K66" s="5">
        <v>4199</v>
      </c>
      <c r="L66" s="5">
        <f t="shared" si="2"/>
        <v>10</v>
      </c>
      <c r="M66">
        <f t="shared" si="3"/>
        <v>11984</v>
      </c>
      <c r="N66">
        <f t="shared" si="4"/>
        <v>18</v>
      </c>
      <c r="O66">
        <f t="shared" si="5"/>
        <v>2.4</v>
      </c>
    </row>
    <row r="67" spans="1:15">
      <c r="A67" s="5" t="s">
        <v>20</v>
      </c>
      <c r="B67" s="5">
        <v>1750</v>
      </c>
      <c r="C67" s="7">
        <v>5.9176960600000002E-2</v>
      </c>
      <c r="D67" s="8">
        <v>0.68</v>
      </c>
      <c r="E67" s="8">
        <v>46.66</v>
      </c>
      <c r="F67" s="8">
        <v>1.8</v>
      </c>
      <c r="G67" s="8">
        <v>0.47799999999999998</v>
      </c>
      <c r="H67" s="5">
        <v>1</v>
      </c>
      <c r="I67" s="10">
        <f t="shared" si="36"/>
        <v>1.8</v>
      </c>
      <c r="J67" s="10">
        <f t="shared" si="37"/>
        <v>0.47799999999999998</v>
      </c>
      <c r="K67" s="5">
        <v>68</v>
      </c>
      <c r="L67" s="5">
        <f t="shared" ref="L67:L130" si="38">ROUND(E67*D67*C67/12,0)</f>
        <v>0</v>
      </c>
      <c r="M67">
        <f t="shared" ref="M67:M130" si="39">ROUND(E67*D67*C67*102.79,0)</f>
        <v>193</v>
      </c>
      <c r="N67">
        <f t="shared" ref="N67:N130" si="40">ROUND(I67*M67*0.002205,0)</f>
        <v>1</v>
      </c>
      <c r="O67">
        <f t="shared" ref="O67:O130" si="41">ROUND(J67*M67*0.002205,1)</f>
        <v>0.2</v>
      </c>
    </row>
    <row r="68" spans="1:15">
      <c r="A68" s="5" t="s">
        <v>20</v>
      </c>
      <c r="B68" s="5">
        <v>1750</v>
      </c>
      <c r="C68" s="7">
        <v>6.6150113299999994E-2</v>
      </c>
      <c r="D68" s="8">
        <v>0.68</v>
      </c>
      <c r="E68" s="8">
        <v>46.66</v>
      </c>
      <c r="F68" s="8">
        <v>1.8</v>
      </c>
      <c r="G68" s="8">
        <v>0.47799999999999998</v>
      </c>
      <c r="H68" s="5">
        <v>1</v>
      </c>
      <c r="I68" s="10">
        <f t="shared" si="36"/>
        <v>1.8</v>
      </c>
      <c r="J68" s="10">
        <f t="shared" si="37"/>
        <v>0.47799999999999998</v>
      </c>
      <c r="K68" s="5">
        <v>76</v>
      </c>
      <c r="L68" s="5">
        <f t="shared" si="38"/>
        <v>0</v>
      </c>
      <c r="M68">
        <f t="shared" si="39"/>
        <v>216</v>
      </c>
      <c r="N68">
        <f t="shared" si="40"/>
        <v>1</v>
      </c>
      <c r="O68">
        <f t="shared" si="41"/>
        <v>0.2</v>
      </c>
    </row>
    <row r="69" spans="1:15">
      <c r="A69" s="5" t="s">
        <v>20</v>
      </c>
      <c r="B69" s="5">
        <v>3100</v>
      </c>
      <c r="C69" s="7">
        <v>0.34273595439999999</v>
      </c>
      <c r="D69" s="8">
        <v>0.252</v>
      </c>
      <c r="E69" s="8">
        <v>46.66</v>
      </c>
      <c r="F69" s="8">
        <v>1.2</v>
      </c>
      <c r="G69" s="8">
        <v>6.4000000000000001E-2</v>
      </c>
      <c r="H69" s="5">
        <v>1</v>
      </c>
      <c r="I69" s="10">
        <f t="shared" si="36"/>
        <v>1.2</v>
      </c>
      <c r="J69" s="10">
        <f t="shared" si="37"/>
        <v>6.4000000000000001E-2</v>
      </c>
      <c r="K69" s="5">
        <v>934</v>
      </c>
      <c r="L69" s="5">
        <f t="shared" si="38"/>
        <v>0</v>
      </c>
      <c r="M69">
        <f t="shared" si="39"/>
        <v>414</v>
      </c>
      <c r="N69">
        <f t="shared" si="40"/>
        <v>1</v>
      </c>
      <c r="O69">
        <f t="shared" si="41"/>
        <v>0.1</v>
      </c>
    </row>
    <row r="70" spans="1:15">
      <c r="A70" s="5" t="s">
        <v>20</v>
      </c>
      <c r="B70" s="5">
        <v>4210</v>
      </c>
      <c r="C70" s="7">
        <v>0.54762497880000005</v>
      </c>
      <c r="D70" s="8">
        <v>0.25800000000000001</v>
      </c>
      <c r="E70" s="8">
        <v>46.66</v>
      </c>
      <c r="F70" s="8">
        <v>0.7</v>
      </c>
      <c r="G70" s="8">
        <v>0.09</v>
      </c>
      <c r="H70" s="5">
        <v>1</v>
      </c>
      <c r="I70" s="10">
        <f t="shared" si="36"/>
        <v>0.7</v>
      </c>
      <c r="J70" s="10">
        <f t="shared" si="37"/>
        <v>0.09</v>
      </c>
      <c r="K70" s="5">
        <v>237</v>
      </c>
      <c r="L70" s="5">
        <f t="shared" si="38"/>
        <v>1</v>
      </c>
      <c r="M70">
        <f t="shared" si="39"/>
        <v>678</v>
      </c>
      <c r="N70">
        <f t="shared" si="40"/>
        <v>1</v>
      </c>
      <c r="O70">
        <f t="shared" si="41"/>
        <v>0.1</v>
      </c>
    </row>
    <row r="71" spans="1:15">
      <c r="A71" s="5" t="s">
        <v>20</v>
      </c>
      <c r="B71" s="5">
        <v>4210</v>
      </c>
      <c r="C71" s="7">
        <v>2.8025564499999999E-2</v>
      </c>
      <c r="D71" s="8">
        <v>0.10199999999999999</v>
      </c>
      <c r="E71" s="8">
        <v>46.66</v>
      </c>
      <c r="F71" s="8">
        <v>0.7</v>
      </c>
      <c r="G71" s="8">
        <v>0.09</v>
      </c>
      <c r="H71" s="5">
        <v>1</v>
      </c>
      <c r="I71" s="10">
        <f t="shared" si="36"/>
        <v>0.7</v>
      </c>
      <c r="J71" s="10">
        <f t="shared" si="37"/>
        <v>0.09</v>
      </c>
      <c r="K71" s="5">
        <v>5</v>
      </c>
      <c r="L71" s="5">
        <f t="shared" si="38"/>
        <v>0</v>
      </c>
      <c r="M71">
        <f t="shared" si="39"/>
        <v>14</v>
      </c>
      <c r="N71">
        <f t="shared" si="40"/>
        <v>0</v>
      </c>
      <c r="O71">
        <f t="shared" si="41"/>
        <v>0</v>
      </c>
    </row>
    <row r="72" spans="1:15">
      <c r="A72" s="5" t="s">
        <v>20</v>
      </c>
      <c r="B72" s="5">
        <v>1750</v>
      </c>
      <c r="C72" s="7">
        <v>1.1226870700000001E-2</v>
      </c>
      <c r="D72" s="8">
        <v>0.68</v>
      </c>
      <c r="E72" s="8">
        <v>46.66</v>
      </c>
      <c r="F72" s="8">
        <v>1.8</v>
      </c>
      <c r="G72" s="8">
        <v>0.47799999999999998</v>
      </c>
      <c r="H72" s="5">
        <v>0</v>
      </c>
      <c r="I72" s="10">
        <f>0.7*F72</f>
        <v>1.26</v>
      </c>
      <c r="J72" s="10">
        <f>0.5*G72</f>
        <v>0.23899999999999999</v>
      </c>
      <c r="K72" s="5">
        <v>13</v>
      </c>
      <c r="L72" s="5">
        <f t="shared" si="38"/>
        <v>0</v>
      </c>
      <c r="M72">
        <f t="shared" si="39"/>
        <v>37</v>
      </c>
      <c r="N72">
        <f t="shared" si="40"/>
        <v>0</v>
      </c>
      <c r="O72">
        <f t="shared" si="41"/>
        <v>0</v>
      </c>
    </row>
    <row r="73" spans="1:15">
      <c r="A73" s="5" t="s">
        <v>20</v>
      </c>
      <c r="B73" s="5">
        <v>4210</v>
      </c>
      <c r="C73" s="7">
        <v>4.529925E-4</v>
      </c>
      <c r="D73" s="8">
        <v>0.25800000000000001</v>
      </c>
      <c r="E73" s="8">
        <v>46.66</v>
      </c>
      <c r="F73" s="8">
        <v>0.7</v>
      </c>
      <c r="G73" s="8">
        <v>0.09</v>
      </c>
      <c r="H73" s="5">
        <v>1</v>
      </c>
      <c r="I73" s="10">
        <f t="shared" ref="I73:I76" si="42">F73</f>
        <v>0.7</v>
      </c>
      <c r="J73" s="10">
        <f t="shared" ref="J73:J76" si="43">G73</f>
        <v>0.09</v>
      </c>
      <c r="K73" s="5">
        <v>0</v>
      </c>
      <c r="L73" s="5">
        <f t="shared" si="38"/>
        <v>0</v>
      </c>
      <c r="M73">
        <f t="shared" si="39"/>
        <v>1</v>
      </c>
      <c r="N73">
        <f t="shared" si="40"/>
        <v>0</v>
      </c>
      <c r="O73">
        <f t="shared" si="41"/>
        <v>0</v>
      </c>
    </row>
    <row r="74" spans="1:15">
      <c r="A74" s="5" t="s">
        <v>20</v>
      </c>
      <c r="B74" s="5">
        <v>1750</v>
      </c>
      <c r="C74" s="7">
        <v>1.6825704800000001E-2</v>
      </c>
      <c r="D74" s="8">
        <v>0.752</v>
      </c>
      <c r="E74" s="8">
        <v>46.66</v>
      </c>
      <c r="F74" s="8">
        <v>1.8</v>
      </c>
      <c r="G74" s="8">
        <v>0.47799999999999998</v>
      </c>
      <c r="H74" s="5">
        <v>1</v>
      </c>
      <c r="I74" s="10">
        <f t="shared" si="42"/>
        <v>1.8</v>
      </c>
      <c r="J74" s="10">
        <f t="shared" si="43"/>
        <v>0.47799999999999998</v>
      </c>
      <c r="K74" s="5">
        <v>21</v>
      </c>
      <c r="L74" s="5">
        <f t="shared" si="38"/>
        <v>0</v>
      </c>
      <c r="M74">
        <f t="shared" si="39"/>
        <v>61</v>
      </c>
      <c r="N74">
        <f t="shared" si="40"/>
        <v>0</v>
      </c>
      <c r="O74">
        <f t="shared" si="41"/>
        <v>0.1</v>
      </c>
    </row>
    <row r="75" spans="1:15">
      <c r="A75" s="5" t="s">
        <v>20</v>
      </c>
      <c r="B75" s="5">
        <v>4210</v>
      </c>
      <c r="C75" s="7">
        <v>0.23062768319999999</v>
      </c>
      <c r="D75" s="8">
        <v>0.25800000000000001</v>
      </c>
      <c r="E75" s="8">
        <v>46.66</v>
      </c>
      <c r="F75" s="8">
        <v>0.7</v>
      </c>
      <c r="G75" s="8">
        <v>0.09</v>
      </c>
      <c r="H75" s="5">
        <v>1</v>
      </c>
      <c r="I75" s="10">
        <f t="shared" si="42"/>
        <v>0.7</v>
      </c>
      <c r="J75" s="10">
        <f t="shared" si="43"/>
        <v>0.09</v>
      </c>
      <c r="K75" s="5">
        <v>100</v>
      </c>
      <c r="L75" s="5">
        <f t="shared" si="38"/>
        <v>0</v>
      </c>
      <c r="M75">
        <f t="shared" si="39"/>
        <v>285</v>
      </c>
      <c r="N75">
        <f t="shared" si="40"/>
        <v>0</v>
      </c>
      <c r="O75">
        <f t="shared" si="41"/>
        <v>0.1</v>
      </c>
    </row>
    <row r="76" spans="1:15">
      <c r="A76" s="5" t="s">
        <v>20</v>
      </c>
      <c r="B76" s="5">
        <v>1750</v>
      </c>
      <c r="C76" s="7">
        <v>1.7298576400000001E-2</v>
      </c>
      <c r="D76" s="8">
        <v>0.68</v>
      </c>
      <c r="E76" s="8">
        <v>46.66</v>
      </c>
      <c r="F76" s="8">
        <v>1.8</v>
      </c>
      <c r="G76" s="8">
        <v>0.47799999999999998</v>
      </c>
      <c r="H76" s="5">
        <v>1</v>
      </c>
      <c r="I76" s="10">
        <f t="shared" si="42"/>
        <v>1.8</v>
      </c>
      <c r="J76" s="10">
        <f t="shared" si="43"/>
        <v>0.47799999999999998</v>
      </c>
      <c r="K76" s="5">
        <v>20</v>
      </c>
      <c r="L76" s="5">
        <f t="shared" si="38"/>
        <v>0</v>
      </c>
      <c r="M76">
        <f t="shared" si="39"/>
        <v>56</v>
      </c>
      <c r="N76">
        <f t="shared" si="40"/>
        <v>0</v>
      </c>
      <c r="O76">
        <f t="shared" si="41"/>
        <v>0.1</v>
      </c>
    </row>
    <row r="77" spans="1:15">
      <c r="A77" s="5" t="s">
        <v>20</v>
      </c>
      <c r="B77" s="5">
        <v>1750</v>
      </c>
      <c r="C77" s="7">
        <v>3.95334299E-2</v>
      </c>
      <c r="D77" s="8">
        <v>0.68</v>
      </c>
      <c r="E77" s="8">
        <v>46.66</v>
      </c>
      <c r="F77" s="8">
        <v>1.8</v>
      </c>
      <c r="G77" s="8">
        <v>0.47799999999999998</v>
      </c>
      <c r="H77" s="5">
        <v>0</v>
      </c>
      <c r="I77" s="10">
        <f>0.7*F77</f>
        <v>1.26</v>
      </c>
      <c r="J77" s="10">
        <f>0.5*G77</f>
        <v>0.23899999999999999</v>
      </c>
      <c r="K77" s="5">
        <v>45</v>
      </c>
      <c r="L77" s="5">
        <f t="shared" si="38"/>
        <v>0</v>
      </c>
      <c r="M77">
        <f t="shared" si="39"/>
        <v>129</v>
      </c>
      <c r="N77">
        <f t="shared" si="40"/>
        <v>0</v>
      </c>
      <c r="O77">
        <f t="shared" si="41"/>
        <v>0.1</v>
      </c>
    </row>
    <row r="78" spans="1:15">
      <c r="A78" s="5" t="s">
        <v>20</v>
      </c>
      <c r="B78" s="5">
        <v>4210</v>
      </c>
      <c r="C78" s="7">
        <v>3.6162636599999999E-2</v>
      </c>
      <c r="D78" s="8">
        <v>0.25800000000000001</v>
      </c>
      <c r="E78" s="8">
        <v>46.66</v>
      </c>
      <c r="F78" s="8">
        <v>0.7</v>
      </c>
      <c r="G78" s="8">
        <v>0.09</v>
      </c>
      <c r="H78" s="5">
        <v>1</v>
      </c>
      <c r="I78" s="10">
        <f t="shared" ref="I78:I81" si="44">F78</f>
        <v>0.7</v>
      </c>
      <c r="J78" s="10">
        <f t="shared" ref="J78:J81" si="45">G78</f>
        <v>0.09</v>
      </c>
      <c r="K78" s="5">
        <v>16</v>
      </c>
      <c r="L78" s="5">
        <f t="shared" si="38"/>
        <v>0</v>
      </c>
      <c r="M78">
        <f t="shared" si="39"/>
        <v>45</v>
      </c>
      <c r="N78">
        <f t="shared" si="40"/>
        <v>0</v>
      </c>
      <c r="O78">
        <f t="shared" si="41"/>
        <v>0</v>
      </c>
    </row>
    <row r="79" spans="1:15">
      <c r="A79" s="5" t="s">
        <v>20</v>
      </c>
      <c r="B79" s="5">
        <v>4210</v>
      </c>
      <c r="C79" s="7">
        <v>5.7145008400000002E-2</v>
      </c>
      <c r="D79" s="8">
        <v>0.10199999999999999</v>
      </c>
      <c r="E79" s="8">
        <v>46.66</v>
      </c>
      <c r="F79" s="8">
        <v>0.7</v>
      </c>
      <c r="G79" s="8">
        <v>0.09</v>
      </c>
      <c r="H79" s="5">
        <v>1</v>
      </c>
      <c r="I79" s="10">
        <f t="shared" si="44"/>
        <v>0.7</v>
      </c>
      <c r="J79" s="10">
        <f t="shared" si="45"/>
        <v>0.09</v>
      </c>
      <c r="K79" s="5">
        <v>10</v>
      </c>
      <c r="L79" s="5">
        <f t="shared" si="38"/>
        <v>0</v>
      </c>
      <c r="M79">
        <f t="shared" si="39"/>
        <v>28</v>
      </c>
      <c r="N79">
        <f t="shared" si="40"/>
        <v>0</v>
      </c>
      <c r="O79">
        <f t="shared" si="41"/>
        <v>0</v>
      </c>
    </row>
    <row r="80" spans="1:15">
      <c r="A80" s="5" t="s">
        <v>20</v>
      </c>
      <c r="B80" s="5">
        <v>4210</v>
      </c>
      <c r="C80" s="7">
        <v>1.9231835100000001E-2</v>
      </c>
      <c r="D80" s="8">
        <v>0.25800000000000001</v>
      </c>
      <c r="E80" s="8">
        <v>46.66</v>
      </c>
      <c r="F80" s="8">
        <v>0.7</v>
      </c>
      <c r="G80" s="8">
        <v>0.09</v>
      </c>
      <c r="H80" s="5">
        <v>1</v>
      </c>
      <c r="I80" s="10">
        <f t="shared" si="44"/>
        <v>0.7</v>
      </c>
      <c r="J80" s="10">
        <f t="shared" si="45"/>
        <v>0.09</v>
      </c>
      <c r="K80" s="5">
        <v>8</v>
      </c>
      <c r="L80" s="5">
        <f t="shared" si="38"/>
        <v>0</v>
      </c>
      <c r="M80">
        <f t="shared" si="39"/>
        <v>24</v>
      </c>
      <c r="N80">
        <f t="shared" si="40"/>
        <v>0</v>
      </c>
      <c r="O80">
        <f t="shared" si="41"/>
        <v>0</v>
      </c>
    </row>
    <row r="81" spans="1:15">
      <c r="A81" s="5" t="s">
        <v>20</v>
      </c>
      <c r="B81" s="5">
        <v>4210</v>
      </c>
      <c r="C81" s="7">
        <v>0.16836380710000001</v>
      </c>
      <c r="D81" s="8">
        <v>0.25800000000000001</v>
      </c>
      <c r="E81" s="8">
        <v>46.66</v>
      </c>
      <c r="F81" s="8">
        <v>0.7</v>
      </c>
      <c r="G81" s="8">
        <v>0.09</v>
      </c>
      <c r="H81" s="5">
        <v>1</v>
      </c>
      <c r="I81" s="10">
        <f t="shared" si="44"/>
        <v>0.7</v>
      </c>
      <c r="J81" s="10">
        <f t="shared" si="45"/>
        <v>0.09</v>
      </c>
      <c r="K81" s="5">
        <v>73</v>
      </c>
      <c r="L81" s="5">
        <f t="shared" si="38"/>
        <v>0</v>
      </c>
      <c r="M81">
        <f t="shared" si="39"/>
        <v>208</v>
      </c>
      <c r="N81">
        <f t="shared" si="40"/>
        <v>0</v>
      </c>
      <c r="O81">
        <f t="shared" si="41"/>
        <v>0</v>
      </c>
    </row>
    <row r="82" spans="1:15">
      <c r="A82" s="5" t="s">
        <v>20</v>
      </c>
      <c r="B82" s="5">
        <v>1750</v>
      </c>
      <c r="C82" s="7">
        <v>5.65156141E-2</v>
      </c>
      <c r="D82" s="8">
        <v>0.752</v>
      </c>
      <c r="E82" s="8">
        <v>46.66</v>
      </c>
      <c r="F82" s="8">
        <v>1.8</v>
      </c>
      <c r="G82" s="8">
        <v>0.47799999999999998</v>
      </c>
      <c r="H82" s="5">
        <v>0</v>
      </c>
      <c r="I82" s="10">
        <f>0.7*F82</f>
        <v>1.26</v>
      </c>
      <c r="J82" s="10">
        <f>0.5*G82</f>
        <v>0.23899999999999999</v>
      </c>
      <c r="K82" s="5">
        <v>71</v>
      </c>
      <c r="L82" s="5">
        <f t="shared" si="38"/>
        <v>0</v>
      </c>
      <c r="M82">
        <f t="shared" si="39"/>
        <v>204</v>
      </c>
      <c r="N82">
        <f t="shared" si="40"/>
        <v>1</v>
      </c>
      <c r="O82">
        <f t="shared" si="41"/>
        <v>0.1</v>
      </c>
    </row>
    <row r="83" spans="1:15">
      <c r="A83" s="5" t="s">
        <v>20</v>
      </c>
      <c r="B83" s="5">
        <v>4210</v>
      </c>
      <c r="C83" s="7">
        <v>5.5171451500000003E-2</v>
      </c>
      <c r="D83" s="8">
        <v>0.25800000000000001</v>
      </c>
      <c r="E83" s="8">
        <v>46.66</v>
      </c>
      <c r="F83" s="8">
        <v>0.7</v>
      </c>
      <c r="G83" s="8">
        <v>0.09</v>
      </c>
      <c r="H83" s="5">
        <v>1</v>
      </c>
      <c r="I83" s="10">
        <f t="shared" ref="I83:I87" si="46">F83</f>
        <v>0.7</v>
      </c>
      <c r="J83" s="10">
        <f t="shared" ref="J83:J87" si="47">G83</f>
        <v>0.09</v>
      </c>
      <c r="K83" s="5">
        <v>24</v>
      </c>
      <c r="L83" s="5">
        <f t="shared" si="38"/>
        <v>0</v>
      </c>
      <c r="M83">
        <f t="shared" si="39"/>
        <v>68</v>
      </c>
      <c r="N83">
        <f t="shared" si="40"/>
        <v>0</v>
      </c>
      <c r="O83">
        <f t="shared" si="41"/>
        <v>0</v>
      </c>
    </row>
    <row r="84" spans="1:15">
      <c r="A84" s="5" t="s">
        <v>20</v>
      </c>
      <c r="B84" s="5">
        <v>3100</v>
      </c>
      <c r="C84" s="7">
        <v>4.4317659699999998E-2</v>
      </c>
      <c r="D84" s="8">
        <v>0.252</v>
      </c>
      <c r="E84" s="8">
        <v>46.66</v>
      </c>
      <c r="F84" s="8">
        <v>1.2</v>
      </c>
      <c r="G84" s="8">
        <v>6.4000000000000001E-2</v>
      </c>
      <c r="H84" s="5">
        <v>1</v>
      </c>
      <c r="I84" s="10">
        <f t="shared" si="46"/>
        <v>1.2</v>
      </c>
      <c r="J84" s="10">
        <f t="shared" si="47"/>
        <v>6.4000000000000001E-2</v>
      </c>
      <c r="K84" s="5">
        <v>364</v>
      </c>
      <c r="L84" s="5">
        <f t="shared" si="38"/>
        <v>0</v>
      </c>
      <c r="M84">
        <f t="shared" si="39"/>
        <v>54</v>
      </c>
      <c r="N84">
        <f t="shared" si="40"/>
        <v>0</v>
      </c>
      <c r="O84">
        <f t="shared" si="41"/>
        <v>0</v>
      </c>
    </row>
    <row r="85" spans="1:15">
      <c r="A85" s="5" t="s">
        <v>20</v>
      </c>
      <c r="B85" s="5">
        <v>3200</v>
      </c>
      <c r="C85" s="7">
        <v>0.32425055180000001</v>
      </c>
      <c r="D85" s="8">
        <v>0.23100000000000001</v>
      </c>
      <c r="E85" s="8">
        <v>46.66</v>
      </c>
      <c r="F85" s="8">
        <v>1.2</v>
      </c>
      <c r="G85" s="8">
        <v>6.4000000000000001E-2</v>
      </c>
      <c r="H85" s="5">
        <v>1</v>
      </c>
      <c r="I85" s="10">
        <f t="shared" si="46"/>
        <v>1.2</v>
      </c>
      <c r="J85" s="10">
        <f t="shared" si="47"/>
        <v>6.4000000000000001E-2</v>
      </c>
      <c r="K85" s="5">
        <v>126</v>
      </c>
      <c r="L85" s="5">
        <f t="shared" si="38"/>
        <v>0</v>
      </c>
      <c r="M85">
        <f t="shared" si="39"/>
        <v>359</v>
      </c>
      <c r="N85">
        <f t="shared" si="40"/>
        <v>1</v>
      </c>
      <c r="O85">
        <f t="shared" si="41"/>
        <v>0.1</v>
      </c>
    </row>
    <row r="86" spans="1:15">
      <c r="A86" s="5" t="s">
        <v>20</v>
      </c>
      <c r="B86" s="5">
        <v>1750</v>
      </c>
      <c r="C86" s="7">
        <v>5.6459374200000002E-2</v>
      </c>
      <c r="D86" s="8">
        <v>0.752</v>
      </c>
      <c r="E86" s="8">
        <v>46.66</v>
      </c>
      <c r="F86" s="8">
        <v>1.8</v>
      </c>
      <c r="G86" s="8">
        <v>0.47799999999999998</v>
      </c>
      <c r="H86" s="5">
        <v>1</v>
      </c>
      <c r="I86" s="10">
        <f t="shared" si="46"/>
        <v>1.8</v>
      </c>
      <c r="J86" s="10">
        <f t="shared" si="47"/>
        <v>0.47799999999999998</v>
      </c>
      <c r="K86" s="5">
        <v>71</v>
      </c>
      <c r="L86" s="5">
        <f t="shared" si="38"/>
        <v>0</v>
      </c>
      <c r="M86">
        <f t="shared" si="39"/>
        <v>204</v>
      </c>
      <c r="N86">
        <f t="shared" si="40"/>
        <v>1</v>
      </c>
      <c r="O86">
        <f t="shared" si="41"/>
        <v>0.2</v>
      </c>
    </row>
    <row r="87" spans="1:15">
      <c r="A87" s="5" t="s">
        <v>20</v>
      </c>
      <c r="B87" s="5">
        <v>1750</v>
      </c>
      <c r="C87" s="7">
        <v>2.0311692900000001E-2</v>
      </c>
      <c r="D87" s="8">
        <v>0.68</v>
      </c>
      <c r="E87" s="8">
        <v>46.66</v>
      </c>
      <c r="F87" s="8">
        <v>1.8</v>
      </c>
      <c r="G87" s="8">
        <v>0.47799999999999998</v>
      </c>
      <c r="H87" s="5">
        <v>1</v>
      </c>
      <c r="I87" s="10">
        <f t="shared" si="46"/>
        <v>1.8</v>
      </c>
      <c r="J87" s="10">
        <f t="shared" si="47"/>
        <v>0.47799999999999998</v>
      </c>
      <c r="K87" s="5">
        <v>23</v>
      </c>
      <c r="L87" s="5">
        <f t="shared" si="38"/>
        <v>0</v>
      </c>
      <c r="M87">
        <f t="shared" si="39"/>
        <v>66</v>
      </c>
      <c r="N87">
        <f t="shared" si="40"/>
        <v>0</v>
      </c>
      <c r="O87">
        <f t="shared" si="41"/>
        <v>0.1</v>
      </c>
    </row>
    <row r="88" spans="1:15">
      <c r="A88" s="5" t="s">
        <v>20</v>
      </c>
      <c r="B88" s="5">
        <v>1750</v>
      </c>
      <c r="C88" s="7">
        <v>2.1181759800000002E-2</v>
      </c>
      <c r="D88" s="8">
        <v>0.68</v>
      </c>
      <c r="E88" s="8">
        <v>46.66</v>
      </c>
      <c r="F88" s="8">
        <v>1.8</v>
      </c>
      <c r="G88" s="8">
        <v>0.47799999999999998</v>
      </c>
      <c r="H88" s="5">
        <v>0</v>
      </c>
      <c r="I88" s="10">
        <f>0.7*F88</f>
        <v>1.26</v>
      </c>
      <c r="J88" s="10">
        <f>0.5*G88</f>
        <v>0.23899999999999999</v>
      </c>
      <c r="K88" s="5">
        <v>3860</v>
      </c>
      <c r="L88" s="5">
        <f t="shared" si="38"/>
        <v>0</v>
      </c>
      <c r="M88">
        <f t="shared" si="39"/>
        <v>69</v>
      </c>
      <c r="N88">
        <f t="shared" si="40"/>
        <v>0</v>
      </c>
      <c r="O88">
        <f t="shared" si="41"/>
        <v>0</v>
      </c>
    </row>
    <row r="89" spans="1:15">
      <c r="A89" s="5" t="s">
        <v>20</v>
      </c>
      <c r="B89" s="5">
        <v>1750</v>
      </c>
      <c r="C89" s="7">
        <v>5.1313506999999996E-3</v>
      </c>
      <c r="D89" s="8">
        <v>0.68</v>
      </c>
      <c r="E89" s="8">
        <v>46.66</v>
      </c>
      <c r="F89" s="8">
        <v>1.8</v>
      </c>
      <c r="G89" s="8">
        <v>0.47799999999999998</v>
      </c>
      <c r="H89" s="5">
        <v>1</v>
      </c>
      <c r="I89" s="10">
        <f t="shared" ref="I89:I132" si="48">F89</f>
        <v>1.8</v>
      </c>
      <c r="J89" s="10">
        <f t="shared" ref="J89:J132" si="49">G89</f>
        <v>0.47799999999999998</v>
      </c>
      <c r="K89" s="5">
        <v>6</v>
      </c>
      <c r="L89" s="5">
        <f t="shared" si="38"/>
        <v>0</v>
      </c>
      <c r="M89">
        <f t="shared" si="39"/>
        <v>17</v>
      </c>
      <c r="N89">
        <f t="shared" si="40"/>
        <v>0</v>
      </c>
      <c r="O89">
        <f t="shared" si="41"/>
        <v>0</v>
      </c>
    </row>
    <row r="90" spans="1:15">
      <c r="A90" s="5" t="s">
        <v>20</v>
      </c>
      <c r="B90" s="5">
        <v>3200</v>
      </c>
      <c r="C90" s="7">
        <v>5.0284665200000002E-2</v>
      </c>
      <c r="D90" s="8">
        <v>0.23100000000000001</v>
      </c>
      <c r="E90" s="8">
        <v>46.66</v>
      </c>
      <c r="F90" s="8">
        <v>1.2</v>
      </c>
      <c r="G90" s="8">
        <v>6.4000000000000001E-2</v>
      </c>
      <c r="H90" s="5">
        <v>1</v>
      </c>
      <c r="I90" s="10">
        <f t="shared" si="48"/>
        <v>1.2</v>
      </c>
      <c r="J90" s="10">
        <f t="shared" si="49"/>
        <v>6.4000000000000001E-2</v>
      </c>
      <c r="K90" s="5">
        <v>20</v>
      </c>
      <c r="L90" s="5">
        <f t="shared" si="38"/>
        <v>0</v>
      </c>
      <c r="M90">
        <f t="shared" si="39"/>
        <v>56</v>
      </c>
      <c r="N90">
        <f t="shared" si="40"/>
        <v>0</v>
      </c>
      <c r="O90">
        <f t="shared" si="41"/>
        <v>0</v>
      </c>
    </row>
    <row r="91" spans="1:15">
      <c r="A91" s="5" t="s">
        <v>20</v>
      </c>
      <c r="B91" s="5">
        <v>3200</v>
      </c>
      <c r="C91" s="7">
        <v>6.3027957925999996</v>
      </c>
      <c r="D91" s="8">
        <v>0.06</v>
      </c>
      <c r="E91" s="8">
        <v>46.66</v>
      </c>
      <c r="F91" s="8">
        <v>1.2</v>
      </c>
      <c r="G91" s="8">
        <v>6.4000000000000001E-2</v>
      </c>
      <c r="H91" s="5">
        <v>1</v>
      </c>
      <c r="I91" s="10">
        <f t="shared" si="48"/>
        <v>1.2</v>
      </c>
      <c r="J91" s="10">
        <f t="shared" si="49"/>
        <v>6.4000000000000001E-2</v>
      </c>
      <c r="K91" s="5">
        <v>9809</v>
      </c>
      <c r="L91" s="5">
        <f t="shared" si="38"/>
        <v>1</v>
      </c>
      <c r="M91">
        <f t="shared" si="39"/>
        <v>1814</v>
      </c>
      <c r="N91">
        <f t="shared" si="40"/>
        <v>5</v>
      </c>
      <c r="O91">
        <f t="shared" si="41"/>
        <v>0.3</v>
      </c>
    </row>
    <row r="92" spans="1:15">
      <c r="A92" s="5" t="s">
        <v>20</v>
      </c>
      <c r="B92" s="5">
        <v>3200</v>
      </c>
      <c r="C92" s="7">
        <v>1.2280545000000001E-3</v>
      </c>
      <c r="D92" s="8">
        <v>0.06</v>
      </c>
      <c r="E92" s="8">
        <v>46.66</v>
      </c>
      <c r="F92" s="8">
        <v>1.2</v>
      </c>
      <c r="G92" s="8">
        <v>6.4000000000000001E-2</v>
      </c>
      <c r="H92" s="5">
        <v>1</v>
      </c>
      <c r="I92" s="10">
        <f t="shared" si="48"/>
        <v>1.2</v>
      </c>
      <c r="J92" s="10">
        <f t="shared" si="49"/>
        <v>6.4000000000000001E-2</v>
      </c>
      <c r="K92" s="5">
        <v>1</v>
      </c>
      <c r="L92" s="5">
        <f t="shared" si="38"/>
        <v>0</v>
      </c>
      <c r="M92">
        <f t="shared" si="39"/>
        <v>0</v>
      </c>
      <c r="N92">
        <f t="shared" si="40"/>
        <v>0</v>
      </c>
      <c r="O92">
        <f t="shared" si="41"/>
        <v>0</v>
      </c>
    </row>
    <row r="93" spans="1:15">
      <c r="A93" s="5" t="s">
        <v>20</v>
      </c>
      <c r="B93" s="5">
        <v>4210</v>
      </c>
      <c r="C93" s="7">
        <v>8.2535109100000004E-2</v>
      </c>
      <c r="D93" s="8">
        <v>0.10199999999999999</v>
      </c>
      <c r="E93" s="8">
        <v>46.66</v>
      </c>
      <c r="F93" s="8">
        <v>0.7</v>
      </c>
      <c r="G93" s="8">
        <v>0.09</v>
      </c>
      <c r="H93" s="5">
        <v>1</v>
      </c>
      <c r="I93" s="10">
        <f t="shared" si="48"/>
        <v>0.7</v>
      </c>
      <c r="J93" s="10">
        <f t="shared" si="49"/>
        <v>0.09</v>
      </c>
      <c r="K93" s="5">
        <v>14</v>
      </c>
      <c r="L93" s="5">
        <f t="shared" si="38"/>
        <v>0</v>
      </c>
      <c r="M93">
        <f t="shared" si="39"/>
        <v>40</v>
      </c>
      <c r="N93">
        <f t="shared" si="40"/>
        <v>0</v>
      </c>
      <c r="O93">
        <f t="shared" si="41"/>
        <v>0</v>
      </c>
    </row>
    <row r="94" spans="1:15">
      <c r="A94" s="5" t="s">
        <v>20</v>
      </c>
      <c r="B94" s="5">
        <v>4210</v>
      </c>
      <c r="C94" s="7">
        <v>0.4578880367</v>
      </c>
      <c r="D94" s="8">
        <v>0.10199999999999999</v>
      </c>
      <c r="E94" s="8">
        <v>46.66</v>
      </c>
      <c r="F94" s="8">
        <v>0.7</v>
      </c>
      <c r="G94" s="8">
        <v>0.09</v>
      </c>
      <c r="H94" s="5">
        <v>1</v>
      </c>
      <c r="I94" s="10">
        <f t="shared" si="48"/>
        <v>0.7</v>
      </c>
      <c r="J94" s="10">
        <f t="shared" si="49"/>
        <v>0.09</v>
      </c>
      <c r="K94" s="5">
        <v>78</v>
      </c>
      <c r="L94" s="5">
        <f t="shared" si="38"/>
        <v>0</v>
      </c>
      <c r="M94">
        <f t="shared" si="39"/>
        <v>224</v>
      </c>
      <c r="N94">
        <f t="shared" si="40"/>
        <v>0</v>
      </c>
      <c r="O94">
        <f t="shared" si="41"/>
        <v>0</v>
      </c>
    </row>
    <row r="95" spans="1:15">
      <c r="A95" s="5" t="s">
        <v>20</v>
      </c>
      <c r="B95" s="5">
        <v>3200</v>
      </c>
      <c r="C95" s="7">
        <v>0.53202308249999997</v>
      </c>
      <c r="D95" s="8">
        <v>0.06</v>
      </c>
      <c r="E95" s="8">
        <v>46.66</v>
      </c>
      <c r="F95" s="8">
        <v>1.2</v>
      </c>
      <c r="G95" s="8">
        <v>6.4000000000000001E-2</v>
      </c>
      <c r="H95" s="5">
        <v>1</v>
      </c>
      <c r="I95" s="10">
        <f t="shared" si="48"/>
        <v>1.2</v>
      </c>
      <c r="J95" s="10">
        <f t="shared" si="49"/>
        <v>6.4000000000000001E-2</v>
      </c>
      <c r="K95" s="5">
        <v>54</v>
      </c>
      <c r="L95" s="5">
        <f t="shared" si="38"/>
        <v>0</v>
      </c>
      <c r="M95">
        <f t="shared" si="39"/>
        <v>153</v>
      </c>
      <c r="N95">
        <f t="shared" si="40"/>
        <v>0</v>
      </c>
      <c r="O95">
        <f t="shared" si="41"/>
        <v>0</v>
      </c>
    </row>
    <row r="96" spans="1:15">
      <c r="A96" s="5" t="s">
        <v>20</v>
      </c>
      <c r="B96" s="5">
        <v>4210</v>
      </c>
      <c r="C96" s="7">
        <v>1.7566133800000001E-2</v>
      </c>
      <c r="D96" s="8">
        <v>0.25800000000000001</v>
      </c>
      <c r="E96" s="8">
        <v>46.66</v>
      </c>
      <c r="F96" s="8">
        <v>0.7</v>
      </c>
      <c r="G96" s="8">
        <v>0.09</v>
      </c>
      <c r="H96" s="5">
        <v>1</v>
      </c>
      <c r="I96" s="10">
        <f t="shared" si="48"/>
        <v>0.7</v>
      </c>
      <c r="J96" s="10">
        <f t="shared" si="49"/>
        <v>0.09</v>
      </c>
      <c r="K96" s="5">
        <v>57</v>
      </c>
      <c r="L96" s="5">
        <f t="shared" si="38"/>
        <v>0</v>
      </c>
      <c r="M96">
        <f t="shared" si="39"/>
        <v>22</v>
      </c>
      <c r="N96">
        <f t="shared" si="40"/>
        <v>0</v>
      </c>
      <c r="O96">
        <f t="shared" si="41"/>
        <v>0</v>
      </c>
    </row>
    <row r="97" spans="1:15">
      <c r="A97" s="5" t="s">
        <v>20</v>
      </c>
      <c r="B97" s="5">
        <v>3100</v>
      </c>
      <c r="C97" s="7">
        <v>0.84117675160000005</v>
      </c>
      <c r="D97" s="8">
        <v>0.252</v>
      </c>
      <c r="E97" s="8">
        <v>46.66</v>
      </c>
      <c r="F97" s="8">
        <v>1.2</v>
      </c>
      <c r="G97" s="8">
        <v>6.4000000000000001E-2</v>
      </c>
      <c r="H97" s="5">
        <v>1</v>
      </c>
      <c r="I97" s="10">
        <f t="shared" si="48"/>
        <v>1.2</v>
      </c>
      <c r="J97" s="10">
        <f t="shared" si="49"/>
        <v>6.4000000000000001E-2</v>
      </c>
      <c r="K97" s="5">
        <v>5247</v>
      </c>
      <c r="L97" s="5">
        <f t="shared" si="38"/>
        <v>1</v>
      </c>
      <c r="M97">
        <f t="shared" si="39"/>
        <v>1017</v>
      </c>
      <c r="N97">
        <f t="shared" si="40"/>
        <v>3</v>
      </c>
      <c r="O97">
        <f t="shared" si="41"/>
        <v>0.1</v>
      </c>
    </row>
    <row r="98" spans="1:15">
      <c r="A98" s="5" t="s">
        <v>20</v>
      </c>
      <c r="B98" s="5">
        <v>4210</v>
      </c>
      <c r="C98" s="7">
        <v>3.0385694999999998E-3</v>
      </c>
      <c r="D98" s="8">
        <v>0.10199999999999999</v>
      </c>
      <c r="E98" s="8">
        <v>46.66</v>
      </c>
      <c r="F98" s="8">
        <v>0.7</v>
      </c>
      <c r="G98" s="8">
        <v>0.09</v>
      </c>
      <c r="H98" s="5">
        <v>1</v>
      </c>
      <c r="I98" s="10">
        <f t="shared" si="48"/>
        <v>0.7</v>
      </c>
      <c r="J98" s="10">
        <f t="shared" si="49"/>
        <v>0.09</v>
      </c>
      <c r="K98" s="5">
        <v>1</v>
      </c>
      <c r="L98" s="5">
        <f t="shared" si="38"/>
        <v>0</v>
      </c>
      <c r="M98">
        <f t="shared" si="39"/>
        <v>1</v>
      </c>
      <c r="N98">
        <f t="shared" si="40"/>
        <v>0</v>
      </c>
      <c r="O98">
        <f t="shared" si="41"/>
        <v>0</v>
      </c>
    </row>
    <row r="99" spans="1:15">
      <c r="A99" s="5" t="s">
        <v>20</v>
      </c>
      <c r="B99" s="5">
        <v>4210</v>
      </c>
      <c r="C99" s="7">
        <v>0.60835443040000003</v>
      </c>
      <c r="D99" s="8">
        <v>0.25800000000000001</v>
      </c>
      <c r="E99" s="8">
        <v>46.66</v>
      </c>
      <c r="F99" s="8">
        <v>0.7</v>
      </c>
      <c r="G99" s="8">
        <v>0.09</v>
      </c>
      <c r="H99" s="5">
        <v>1</v>
      </c>
      <c r="I99" s="10">
        <f t="shared" si="48"/>
        <v>0.7</v>
      </c>
      <c r="J99" s="10">
        <f t="shared" si="49"/>
        <v>0.09</v>
      </c>
      <c r="K99" s="5">
        <v>309</v>
      </c>
      <c r="L99" s="5">
        <f t="shared" si="38"/>
        <v>1</v>
      </c>
      <c r="M99">
        <f t="shared" si="39"/>
        <v>753</v>
      </c>
      <c r="N99">
        <f t="shared" si="40"/>
        <v>1</v>
      </c>
      <c r="O99">
        <f t="shared" si="41"/>
        <v>0.1</v>
      </c>
    </row>
    <row r="100" spans="1:15">
      <c r="A100" s="5" t="s">
        <v>20</v>
      </c>
      <c r="B100" s="5">
        <v>4210</v>
      </c>
      <c r="C100" s="7">
        <v>0.15630574890000001</v>
      </c>
      <c r="D100" s="8">
        <v>0.10199999999999999</v>
      </c>
      <c r="E100" s="8">
        <v>46.66</v>
      </c>
      <c r="F100" s="8">
        <v>0.7</v>
      </c>
      <c r="G100" s="8">
        <v>0.09</v>
      </c>
      <c r="H100" s="5">
        <v>1</v>
      </c>
      <c r="I100" s="10">
        <f t="shared" si="48"/>
        <v>0.7</v>
      </c>
      <c r="J100" s="10">
        <f t="shared" si="49"/>
        <v>0.09</v>
      </c>
      <c r="K100" s="5">
        <v>27</v>
      </c>
      <c r="L100" s="5">
        <f t="shared" si="38"/>
        <v>0</v>
      </c>
      <c r="M100">
        <f t="shared" si="39"/>
        <v>76</v>
      </c>
      <c r="N100">
        <f t="shared" si="40"/>
        <v>0</v>
      </c>
      <c r="O100">
        <f t="shared" si="41"/>
        <v>0</v>
      </c>
    </row>
    <row r="101" spans="1:15">
      <c r="A101" s="5" t="s">
        <v>20</v>
      </c>
      <c r="B101" s="5">
        <v>3200</v>
      </c>
      <c r="C101" s="7">
        <v>0.11101714560000001</v>
      </c>
      <c r="D101" s="8">
        <v>0.06</v>
      </c>
      <c r="E101" s="8">
        <v>46.66</v>
      </c>
      <c r="F101" s="8">
        <v>1.2</v>
      </c>
      <c r="G101" s="8">
        <v>6.4000000000000001E-2</v>
      </c>
      <c r="H101" s="5">
        <v>1</v>
      </c>
      <c r="I101" s="10">
        <f t="shared" si="48"/>
        <v>1.2</v>
      </c>
      <c r="J101" s="10">
        <f t="shared" si="49"/>
        <v>6.4000000000000001E-2</v>
      </c>
      <c r="K101" s="5">
        <v>11</v>
      </c>
      <c r="L101" s="5">
        <f t="shared" si="38"/>
        <v>0</v>
      </c>
      <c r="M101">
        <f t="shared" si="39"/>
        <v>32</v>
      </c>
      <c r="N101">
        <f t="shared" si="40"/>
        <v>0</v>
      </c>
      <c r="O101">
        <f t="shared" si="41"/>
        <v>0</v>
      </c>
    </row>
    <row r="102" spans="1:15">
      <c r="A102" s="5" t="s">
        <v>20</v>
      </c>
      <c r="B102" s="5">
        <v>4210</v>
      </c>
      <c r="C102" s="7">
        <v>0.28129630970000002</v>
      </c>
      <c r="D102" s="8">
        <v>0.10199999999999999</v>
      </c>
      <c r="E102" s="8">
        <v>46.66</v>
      </c>
      <c r="F102" s="8">
        <v>0.7</v>
      </c>
      <c r="G102" s="8">
        <v>0.09</v>
      </c>
      <c r="H102" s="5">
        <v>1</v>
      </c>
      <c r="I102" s="10">
        <f t="shared" si="48"/>
        <v>0.7</v>
      </c>
      <c r="J102" s="10">
        <f t="shared" si="49"/>
        <v>0.09</v>
      </c>
      <c r="K102" s="5">
        <v>48</v>
      </c>
      <c r="L102" s="5">
        <f t="shared" si="38"/>
        <v>0</v>
      </c>
      <c r="M102">
        <f t="shared" si="39"/>
        <v>138</v>
      </c>
      <c r="N102">
        <f t="shared" si="40"/>
        <v>0</v>
      </c>
      <c r="O102">
        <f t="shared" si="41"/>
        <v>0</v>
      </c>
    </row>
    <row r="103" spans="1:15">
      <c r="A103" s="5" t="s">
        <v>20</v>
      </c>
      <c r="B103" s="5">
        <v>4210</v>
      </c>
      <c r="C103" s="7">
        <v>8.8349990999999992E-3</v>
      </c>
      <c r="D103" s="8">
        <v>0.10199999999999999</v>
      </c>
      <c r="E103" s="8">
        <v>46.66</v>
      </c>
      <c r="F103" s="8">
        <v>0.7</v>
      </c>
      <c r="G103" s="8">
        <v>0.09</v>
      </c>
      <c r="H103" s="5">
        <v>1</v>
      </c>
      <c r="I103" s="10">
        <f t="shared" si="48"/>
        <v>0.7</v>
      </c>
      <c r="J103" s="10">
        <f t="shared" si="49"/>
        <v>0.09</v>
      </c>
      <c r="K103" s="5">
        <v>2</v>
      </c>
      <c r="L103" s="5">
        <f t="shared" si="38"/>
        <v>0</v>
      </c>
      <c r="M103">
        <f t="shared" si="39"/>
        <v>4</v>
      </c>
      <c r="N103">
        <f t="shared" si="40"/>
        <v>0</v>
      </c>
      <c r="O103">
        <f t="shared" si="41"/>
        <v>0</v>
      </c>
    </row>
    <row r="104" spans="1:15">
      <c r="A104" s="5" t="s">
        <v>20</v>
      </c>
      <c r="B104" s="5">
        <v>3200</v>
      </c>
      <c r="C104" s="7">
        <v>0.21187610600000001</v>
      </c>
      <c r="D104" s="8">
        <v>0.06</v>
      </c>
      <c r="E104" s="8">
        <v>46.66</v>
      </c>
      <c r="F104" s="8">
        <v>1.2</v>
      </c>
      <c r="G104" s="8">
        <v>6.4000000000000001E-2</v>
      </c>
      <c r="H104" s="5">
        <v>1</v>
      </c>
      <c r="I104" s="10">
        <f t="shared" si="48"/>
        <v>1.2</v>
      </c>
      <c r="J104" s="10">
        <f t="shared" si="49"/>
        <v>6.4000000000000001E-2</v>
      </c>
      <c r="K104" s="5">
        <v>21</v>
      </c>
      <c r="L104" s="5">
        <f t="shared" si="38"/>
        <v>0</v>
      </c>
      <c r="M104">
        <f t="shared" si="39"/>
        <v>61</v>
      </c>
      <c r="N104">
        <f t="shared" si="40"/>
        <v>0</v>
      </c>
      <c r="O104">
        <f t="shared" si="41"/>
        <v>0</v>
      </c>
    </row>
    <row r="105" spans="1:15">
      <c r="A105" s="5" t="s">
        <v>20</v>
      </c>
      <c r="B105" s="5">
        <v>4210</v>
      </c>
      <c r="C105" s="7">
        <v>0.13420140750000001</v>
      </c>
      <c r="D105" s="8">
        <v>0.10199999999999999</v>
      </c>
      <c r="E105" s="8">
        <v>46.66</v>
      </c>
      <c r="F105" s="8">
        <v>0.7</v>
      </c>
      <c r="G105" s="8">
        <v>0.09</v>
      </c>
      <c r="H105" s="5">
        <v>1</v>
      </c>
      <c r="I105" s="10">
        <f t="shared" si="48"/>
        <v>0.7</v>
      </c>
      <c r="J105" s="10">
        <f t="shared" si="49"/>
        <v>0.09</v>
      </c>
      <c r="K105" s="5">
        <v>23</v>
      </c>
      <c r="L105" s="5">
        <f t="shared" si="38"/>
        <v>0</v>
      </c>
      <c r="M105">
        <f t="shared" si="39"/>
        <v>66</v>
      </c>
      <c r="N105">
        <f t="shared" si="40"/>
        <v>0</v>
      </c>
      <c r="O105">
        <f t="shared" si="41"/>
        <v>0</v>
      </c>
    </row>
    <row r="106" spans="1:15">
      <c r="A106" s="5" t="s">
        <v>20</v>
      </c>
      <c r="B106" s="5">
        <v>3200</v>
      </c>
      <c r="C106" s="7">
        <v>0.11811495549999999</v>
      </c>
      <c r="D106" s="8">
        <v>0.06</v>
      </c>
      <c r="E106" s="8">
        <v>46.66</v>
      </c>
      <c r="F106" s="8">
        <v>1.2</v>
      </c>
      <c r="G106" s="8">
        <v>6.4000000000000001E-2</v>
      </c>
      <c r="H106" s="5">
        <v>1</v>
      </c>
      <c r="I106" s="10">
        <f t="shared" si="48"/>
        <v>1.2</v>
      </c>
      <c r="J106" s="10">
        <f t="shared" si="49"/>
        <v>6.4000000000000001E-2</v>
      </c>
      <c r="K106" s="5">
        <v>12</v>
      </c>
      <c r="L106" s="5">
        <f t="shared" si="38"/>
        <v>0</v>
      </c>
      <c r="M106">
        <f t="shared" si="39"/>
        <v>34</v>
      </c>
      <c r="N106">
        <f t="shared" si="40"/>
        <v>0</v>
      </c>
      <c r="O106">
        <f t="shared" si="41"/>
        <v>0</v>
      </c>
    </row>
    <row r="107" spans="1:15">
      <c r="A107" s="5" t="s">
        <v>20</v>
      </c>
      <c r="B107" s="5">
        <v>3100</v>
      </c>
      <c r="C107" s="7">
        <v>0.61508944730000004</v>
      </c>
      <c r="D107" s="8">
        <v>0.252</v>
      </c>
      <c r="E107" s="8">
        <v>46.66</v>
      </c>
      <c r="F107" s="8">
        <v>1.2</v>
      </c>
      <c r="G107" s="8">
        <v>6.4000000000000001E-2</v>
      </c>
      <c r="H107" s="5">
        <v>1</v>
      </c>
      <c r="I107" s="10">
        <f t="shared" si="48"/>
        <v>1.2</v>
      </c>
      <c r="J107" s="10">
        <f t="shared" si="49"/>
        <v>6.4000000000000001E-2</v>
      </c>
      <c r="K107" s="5">
        <v>291</v>
      </c>
      <c r="L107" s="5">
        <f t="shared" si="38"/>
        <v>1</v>
      </c>
      <c r="M107">
        <f t="shared" si="39"/>
        <v>743</v>
      </c>
      <c r="N107">
        <f t="shared" si="40"/>
        <v>2</v>
      </c>
      <c r="O107">
        <f t="shared" si="41"/>
        <v>0.1</v>
      </c>
    </row>
    <row r="108" spans="1:15">
      <c r="A108" s="5" t="s">
        <v>20</v>
      </c>
      <c r="B108" s="5">
        <v>4210</v>
      </c>
      <c r="C108" s="7">
        <v>0.19447009649999999</v>
      </c>
      <c r="D108" s="8">
        <v>0.10199999999999999</v>
      </c>
      <c r="E108" s="8">
        <v>46.66</v>
      </c>
      <c r="F108" s="8">
        <v>0.7</v>
      </c>
      <c r="G108" s="8">
        <v>0.09</v>
      </c>
      <c r="H108" s="5">
        <v>1</v>
      </c>
      <c r="I108" s="10">
        <f t="shared" si="48"/>
        <v>0.7</v>
      </c>
      <c r="J108" s="10">
        <f t="shared" si="49"/>
        <v>0.09</v>
      </c>
      <c r="K108" s="5">
        <v>33</v>
      </c>
      <c r="L108" s="5">
        <f t="shared" si="38"/>
        <v>0</v>
      </c>
      <c r="M108">
        <f t="shared" si="39"/>
        <v>95</v>
      </c>
      <c r="N108">
        <f t="shared" si="40"/>
        <v>0</v>
      </c>
      <c r="O108">
        <f t="shared" si="41"/>
        <v>0</v>
      </c>
    </row>
    <row r="109" spans="1:15">
      <c r="A109" s="5" t="s">
        <v>20</v>
      </c>
      <c r="B109" s="5">
        <v>3200</v>
      </c>
      <c r="C109" s="7">
        <v>5.9934613300000002E-2</v>
      </c>
      <c r="D109" s="8">
        <v>0.06</v>
      </c>
      <c r="E109" s="8">
        <v>46.66</v>
      </c>
      <c r="F109" s="8">
        <v>1.2</v>
      </c>
      <c r="G109" s="8">
        <v>6.4000000000000001E-2</v>
      </c>
      <c r="H109" s="5">
        <v>1</v>
      </c>
      <c r="I109" s="10">
        <f t="shared" si="48"/>
        <v>1.2</v>
      </c>
      <c r="J109" s="10">
        <f t="shared" si="49"/>
        <v>6.4000000000000001E-2</v>
      </c>
      <c r="K109" s="5">
        <v>6</v>
      </c>
      <c r="L109" s="5">
        <f t="shared" si="38"/>
        <v>0</v>
      </c>
      <c r="M109">
        <f t="shared" si="39"/>
        <v>17</v>
      </c>
      <c r="N109">
        <f t="shared" si="40"/>
        <v>0</v>
      </c>
      <c r="O109">
        <f t="shared" si="41"/>
        <v>0</v>
      </c>
    </row>
    <row r="110" spans="1:15">
      <c r="A110" s="5" t="s">
        <v>20</v>
      </c>
      <c r="B110" s="5">
        <v>3200</v>
      </c>
      <c r="C110" s="7">
        <v>7.6302990999999997E-3</v>
      </c>
      <c r="D110" s="8">
        <v>0.06</v>
      </c>
      <c r="E110" s="8">
        <v>46.66</v>
      </c>
      <c r="F110" s="8">
        <v>1.2</v>
      </c>
      <c r="G110" s="8">
        <v>6.4000000000000001E-2</v>
      </c>
      <c r="H110" s="5">
        <v>1</v>
      </c>
      <c r="I110" s="10">
        <f t="shared" si="48"/>
        <v>1.2</v>
      </c>
      <c r="J110" s="10">
        <f t="shared" si="49"/>
        <v>6.4000000000000001E-2</v>
      </c>
      <c r="K110" s="5">
        <v>1</v>
      </c>
      <c r="L110" s="5">
        <f t="shared" si="38"/>
        <v>0</v>
      </c>
      <c r="M110">
        <f t="shared" si="39"/>
        <v>2</v>
      </c>
      <c r="N110">
        <f t="shared" si="40"/>
        <v>0</v>
      </c>
      <c r="O110">
        <f t="shared" si="41"/>
        <v>0</v>
      </c>
    </row>
    <row r="111" spans="1:15">
      <c r="A111" s="5" t="s">
        <v>20</v>
      </c>
      <c r="B111" s="5">
        <v>3100</v>
      </c>
      <c r="C111" s="7">
        <v>6.6776750199999999E-2</v>
      </c>
      <c r="D111" s="8">
        <v>0.252</v>
      </c>
      <c r="E111" s="8">
        <v>46.66</v>
      </c>
      <c r="F111" s="8">
        <v>1.2</v>
      </c>
      <c r="G111" s="8">
        <v>6.4000000000000001E-2</v>
      </c>
      <c r="H111" s="5">
        <v>1</v>
      </c>
      <c r="I111" s="10">
        <f t="shared" si="48"/>
        <v>1.2</v>
      </c>
      <c r="J111" s="10">
        <f t="shared" si="49"/>
        <v>6.4000000000000001E-2</v>
      </c>
      <c r="K111" s="5">
        <v>28</v>
      </c>
      <c r="L111" s="5">
        <f t="shared" si="38"/>
        <v>0</v>
      </c>
      <c r="M111">
        <f t="shared" si="39"/>
        <v>81</v>
      </c>
      <c r="N111">
        <f t="shared" si="40"/>
        <v>0</v>
      </c>
      <c r="O111">
        <f t="shared" si="41"/>
        <v>0</v>
      </c>
    </row>
    <row r="112" spans="1:15">
      <c r="A112" s="5" t="s">
        <v>20</v>
      </c>
      <c r="B112" s="5">
        <v>4210</v>
      </c>
      <c r="C112" s="7">
        <v>1.7988065826999999</v>
      </c>
      <c r="D112" s="8">
        <v>0.25800000000000001</v>
      </c>
      <c r="E112" s="8">
        <v>46.66</v>
      </c>
      <c r="F112" s="8">
        <v>0.7</v>
      </c>
      <c r="G112" s="8">
        <v>0.09</v>
      </c>
      <c r="H112" s="5">
        <v>1</v>
      </c>
      <c r="I112" s="10">
        <f t="shared" si="48"/>
        <v>0.7</v>
      </c>
      <c r="J112" s="10">
        <f t="shared" si="49"/>
        <v>0.09</v>
      </c>
      <c r="K112" s="5">
        <v>851</v>
      </c>
      <c r="L112" s="5">
        <f t="shared" si="38"/>
        <v>2</v>
      </c>
      <c r="M112">
        <f t="shared" si="39"/>
        <v>2226</v>
      </c>
      <c r="N112">
        <f t="shared" si="40"/>
        <v>3</v>
      </c>
      <c r="O112">
        <f t="shared" si="41"/>
        <v>0.4</v>
      </c>
    </row>
    <row r="113" spans="1:15">
      <c r="A113" s="5" t="s">
        <v>20</v>
      </c>
      <c r="B113" s="5">
        <v>3100</v>
      </c>
      <c r="C113" s="7">
        <v>0.29725922809999999</v>
      </c>
      <c r="D113" s="8">
        <v>0.252</v>
      </c>
      <c r="E113" s="8">
        <v>46.66</v>
      </c>
      <c r="F113" s="8">
        <v>1.2</v>
      </c>
      <c r="G113" s="8">
        <v>6.4000000000000001E-2</v>
      </c>
      <c r="H113" s="5">
        <v>1</v>
      </c>
      <c r="I113" s="10">
        <f t="shared" si="48"/>
        <v>1.2</v>
      </c>
      <c r="J113" s="10">
        <f t="shared" si="49"/>
        <v>6.4000000000000001E-2</v>
      </c>
      <c r="K113" s="5">
        <v>196</v>
      </c>
      <c r="L113" s="5">
        <f t="shared" si="38"/>
        <v>0</v>
      </c>
      <c r="M113">
        <f t="shared" si="39"/>
        <v>359</v>
      </c>
      <c r="N113">
        <f t="shared" si="40"/>
        <v>1</v>
      </c>
      <c r="O113">
        <f t="shared" si="41"/>
        <v>0.1</v>
      </c>
    </row>
    <row r="114" spans="1:15">
      <c r="A114" s="5" t="s">
        <v>20</v>
      </c>
      <c r="B114" s="5">
        <v>4210</v>
      </c>
      <c r="C114" s="7">
        <v>0.45069389570000001</v>
      </c>
      <c r="D114" s="8">
        <v>0.10199999999999999</v>
      </c>
      <c r="E114" s="8">
        <v>46.66</v>
      </c>
      <c r="F114" s="8">
        <v>0.7</v>
      </c>
      <c r="G114" s="8">
        <v>0.09</v>
      </c>
      <c r="H114" s="5">
        <v>1</v>
      </c>
      <c r="I114" s="10">
        <f t="shared" si="48"/>
        <v>0.7</v>
      </c>
      <c r="J114" s="10">
        <f t="shared" si="49"/>
        <v>0.09</v>
      </c>
      <c r="K114" s="5">
        <v>77</v>
      </c>
      <c r="L114" s="5">
        <f t="shared" si="38"/>
        <v>0</v>
      </c>
      <c r="M114">
        <f t="shared" si="39"/>
        <v>220</v>
      </c>
      <c r="N114">
        <f t="shared" si="40"/>
        <v>0</v>
      </c>
      <c r="O114">
        <f t="shared" si="41"/>
        <v>0</v>
      </c>
    </row>
    <row r="115" spans="1:15">
      <c r="A115" s="5" t="s">
        <v>20</v>
      </c>
      <c r="B115" s="5">
        <v>4210</v>
      </c>
      <c r="C115" s="7">
        <v>0.1045566483</v>
      </c>
      <c r="D115" s="8">
        <v>0.10199999999999999</v>
      </c>
      <c r="E115" s="8">
        <v>46.66</v>
      </c>
      <c r="F115" s="8">
        <v>0.7</v>
      </c>
      <c r="G115" s="8">
        <v>0.09</v>
      </c>
      <c r="H115" s="5">
        <v>1</v>
      </c>
      <c r="I115" s="10">
        <f t="shared" si="48"/>
        <v>0.7</v>
      </c>
      <c r="J115" s="10">
        <f t="shared" si="49"/>
        <v>0.09</v>
      </c>
      <c r="K115" s="5">
        <v>18</v>
      </c>
      <c r="L115" s="5">
        <f t="shared" si="38"/>
        <v>0</v>
      </c>
      <c r="M115">
        <f t="shared" si="39"/>
        <v>51</v>
      </c>
      <c r="N115">
        <f t="shared" si="40"/>
        <v>0</v>
      </c>
      <c r="O115">
        <f t="shared" si="41"/>
        <v>0</v>
      </c>
    </row>
    <row r="116" spans="1:15">
      <c r="A116" s="5" t="s">
        <v>20</v>
      </c>
      <c r="B116" s="5">
        <v>4210</v>
      </c>
      <c r="C116" s="7">
        <v>0.1724069972</v>
      </c>
      <c r="D116" s="8">
        <v>0.25800000000000001</v>
      </c>
      <c r="E116" s="8">
        <v>46.66</v>
      </c>
      <c r="F116" s="8">
        <v>0.7</v>
      </c>
      <c r="G116" s="8">
        <v>0.09</v>
      </c>
      <c r="H116" s="5">
        <v>1</v>
      </c>
      <c r="I116" s="10">
        <f t="shared" si="48"/>
        <v>0.7</v>
      </c>
      <c r="J116" s="10">
        <f t="shared" si="49"/>
        <v>0.09</v>
      </c>
      <c r="K116" s="5">
        <v>669</v>
      </c>
      <c r="L116" s="5">
        <f t="shared" si="38"/>
        <v>0</v>
      </c>
      <c r="M116">
        <f t="shared" si="39"/>
        <v>213</v>
      </c>
      <c r="N116">
        <f t="shared" si="40"/>
        <v>0</v>
      </c>
      <c r="O116">
        <f t="shared" si="41"/>
        <v>0</v>
      </c>
    </row>
    <row r="117" spans="1:15">
      <c r="A117" s="5" t="s">
        <v>20</v>
      </c>
      <c r="B117" s="5">
        <v>4210</v>
      </c>
      <c r="C117" s="7">
        <v>3.4992772900000003E-2</v>
      </c>
      <c r="D117" s="8">
        <v>0.25800000000000001</v>
      </c>
      <c r="E117" s="8">
        <v>46.66</v>
      </c>
      <c r="F117" s="8">
        <v>0.7</v>
      </c>
      <c r="G117" s="8">
        <v>0.09</v>
      </c>
      <c r="H117" s="5">
        <v>1</v>
      </c>
      <c r="I117" s="10">
        <f t="shared" si="48"/>
        <v>0.7</v>
      </c>
      <c r="J117" s="10">
        <f t="shared" si="49"/>
        <v>0.09</v>
      </c>
      <c r="K117" s="5">
        <v>15</v>
      </c>
      <c r="L117" s="5">
        <f t="shared" si="38"/>
        <v>0</v>
      </c>
      <c r="M117">
        <f t="shared" si="39"/>
        <v>43</v>
      </c>
      <c r="N117">
        <f t="shared" si="40"/>
        <v>0</v>
      </c>
      <c r="O117">
        <f t="shared" si="41"/>
        <v>0</v>
      </c>
    </row>
    <row r="118" spans="1:15">
      <c r="A118" s="5" t="s">
        <v>20</v>
      </c>
      <c r="B118" s="5">
        <v>3200</v>
      </c>
      <c r="C118" s="7">
        <v>6.8077106200000001E-2</v>
      </c>
      <c r="D118" s="8">
        <v>0.06</v>
      </c>
      <c r="E118" s="8">
        <v>46.66</v>
      </c>
      <c r="F118" s="8">
        <v>1.2</v>
      </c>
      <c r="G118" s="8">
        <v>6.4000000000000001E-2</v>
      </c>
      <c r="H118" s="5">
        <v>1</v>
      </c>
      <c r="I118" s="10">
        <f t="shared" si="48"/>
        <v>1.2</v>
      </c>
      <c r="J118" s="10">
        <f t="shared" si="49"/>
        <v>6.4000000000000001E-2</v>
      </c>
      <c r="K118" s="5">
        <v>7</v>
      </c>
      <c r="L118" s="5">
        <f t="shared" si="38"/>
        <v>0</v>
      </c>
      <c r="M118">
        <f t="shared" si="39"/>
        <v>20</v>
      </c>
      <c r="N118">
        <f t="shared" si="40"/>
        <v>0</v>
      </c>
      <c r="O118">
        <f t="shared" si="41"/>
        <v>0</v>
      </c>
    </row>
    <row r="119" spans="1:15">
      <c r="A119" s="5" t="s">
        <v>20</v>
      </c>
      <c r="B119" s="5">
        <v>4210</v>
      </c>
      <c r="C119" s="7">
        <v>0.2377137533</v>
      </c>
      <c r="D119" s="8">
        <v>0.10199999999999999</v>
      </c>
      <c r="E119" s="8">
        <v>46.66</v>
      </c>
      <c r="F119" s="8">
        <v>0.7</v>
      </c>
      <c r="G119" s="8">
        <v>0.09</v>
      </c>
      <c r="H119" s="5">
        <v>1</v>
      </c>
      <c r="I119" s="10">
        <f t="shared" si="48"/>
        <v>0.7</v>
      </c>
      <c r="J119" s="10">
        <f t="shared" si="49"/>
        <v>0.09</v>
      </c>
      <c r="K119" s="5">
        <v>41</v>
      </c>
      <c r="L119" s="5">
        <f t="shared" si="38"/>
        <v>0</v>
      </c>
      <c r="M119">
        <f t="shared" si="39"/>
        <v>116</v>
      </c>
      <c r="N119">
        <f t="shared" si="40"/>
        <v>0</v>
      </c>
      <c r="O119">
        <f t="shared" si="41"/>
        <v>0</v>
      </c>
    </row>
    <row r="120" spans="1:15">
      <c r="A120" s="5" t="s">
        <v>20</v>
      </c>
      <c r="B120" s="5">
        <v>4210</v>
      </c>
      <c r="C120" s="7">
        <v>3.3072305699999999E-2</v>
      </c>
      <c r="D120" s="8">
        <v>0.10199999999999999</v>
      </c>
      <c r="E120" s="8">
        <v>46.66</v>
      </c>
      <c r="F120" s="8">
        <v>0.7</v>
      </c>
      <c r="G120" s="8">
        <v>0.09</v>
      </c>
      <c r="H120" s="5">
        <v>1</v>
      </c>
      <c r="I120" s="10">
        <f t="shared" si="48"/>
        <v>0.7</v>
      </c>
      <c r="J120" s="10">
        <f t="shared" si="49"/>
        <v>0.09</v>
      </c>
      <c r="K120" s="5">
        <v>6</v>
      </c>
      <c r="L120" s="5">
        <f t="shared" si="38"/>
        <v>0</v>
      </c>
      <c r="M120">
        <f t="shared" si="39"/>
        <v>16</v>
      </c>
      <c r="N120">
        <f t="shared" si="40"/>
        <v>0</v>
      </c>
      <c r="O120">
        <f t="shared" si="41"/>
        <v>0</v>
      </c>
    </row>
    <row r="121" spans="1:15">
      <c r="A121" s="5" t="s">
        <v>20</v>
      </c>
      <c r="B121" s="5">
        <v>3200</v>
      </c>
      <c r="C121" s="7">
        <v>1.2259631E-2</v>
      </c>
      <c r="D121" s="8">
        <v>0.06</v>
      </c>
      <c r="E121" s="8">
        <v>46.66</v>
      </c>
      <c r="F121" s="8">
        <v>1.2</v>
      </c>
      <c r="G121" s="8">
        <v>6.4000000000000001E-2</v>
      </c>
      <c r="H121" s="5">
        <v>1</v>
      </c>
      <c r="I121" s="10">
        <f t="shared" si="48"/>
        <v>1.2</v>
      </c>
      <c r="J121" s="10">
        <f t="shared" si="49"/>
        <v>6.4000000000000001E-2</v>
      </c>
      <c r="K121" s="5">
        <v>1</v>
      </c>
      <c r="L121" s="5">
        <f t="shared" si="38"/>
        <v>0</v>
      </c>
      <c r="M121">
        <f t="shared" si="39"/>
        <v>4</v>
      </c>
      <c r="N121">
        <f t="shared" si="40"/>
        <v>0</v>
      </c>
      <c r="O121">
        <f t="shared" si="41"/>
        <v>0</v>
      </c>
    </row>
    <row r="122" spans="1:15">
      <c r="A122" s="5" t="s">
        <v>20</v>
      </c>
      <c r="B122" s="5">
        <v>4210</v>
      </c>
      <c r="C122" s="7">
        <v>0.43020760629999999</v>
      </c>
      <c r="D122" s="8">
        <v>0.10199999999999999</v>
      </c>
      <c r="E122" s="8">
        <v>46.66</v>
      </c>
      <c r="F122" s="8">
        <v>0.7</v>
      </c>
      <c r="G122" s="8">
        <v>0.09</v>
      </c>
      <c r="H122" s="5">
        <v>1</v>
      </c>
      <c r="I122" s="10">
        <f t="shared" si="48"/>
        <v>0.7</v>
      </c>
      <c r="J122" s="10">
        <f t="shared" si="49"/>
        <v>0.09</v>
      </c>
      <c r="K122" s="5">
        <v>74</v>
      </c>
      <c r="L122" s="5">
        <f t="shared" si="38"/>
        <v>0</v>
      </c>
      <c r="M122">
        <f t="shared" si="39"/>
        <v>210</v>
      </c>
      <c r="N122">
        <f t="shared" si="40"/>
        <v>0</v>
      </c>
      <c r="O122">
        <f t="shared" si="41"/>
        <v>0</v>
      </c>
    </row>
    <row r="123" spans="1:15">
      <c r="A123" s="5" t="s">
        <v>20</v>
      </c>
      <c r="B123" s="5">
        <v>4210</v>
      </c>
      <c r="C123" s="7">
        <v>9.5003792300000001E-2</v>
      </c>
      <c r="D123" s="8">
        <v>0.10199999999999999</v>
      </c>
      <c r="E123" s="8">
        <v>46.66</v>
      </c>
      <c r="F123" s="8">
        <v>0.7</v>
      </c>
      <c r="G123" s="8">
        <v>0.09</v>
      </c>
      <c r="H123" s="5">
        <v>1</v>
      </c>
      <c r="I123" s="10">
        <f t="shared" si="48"/>
        <v>0.7</v>
      </c>
      <c r="J123" s="10">
        <f t="shared" si="49"/>
        <v>0.09</v>
      </c>
      <c r="K123" s="5">
        <v>16</v>
      </c>
      <c r="L123" s="5">
        <f t="shared" si="38"/>
        <v>0</v>
      </c>
      <c r="M123">
        <f t="shared" si="39"/>
        <v>46</v>
      </c>
      <c r="N123">
        <f t="shared" si="40"/>
        <v>0</v>
      </c>
      <c r="O123">
        <f t="shared" si="41"/>
        <v>0</v>
      </c>
    </row>
    <row r="124" spans="1:15">
      <c r="A124" s="5" t="s">
        <v>20</v>
      </c>
      <c r="B124" s="5">
        <v>3200</v>
      </c>
      <c r="C124" s="7">
        <v>7.9253890800000004E-2</v>
      </c>
      <c r="D124" s="8">
        <v>0.06</v>
      </c>
      <c r="E124" s="8">
        <v>46.66</v>
      </c>
      <c r="F124" s="8">
        <v>1.2</v>
      </c>
      <c r="G124" s="8">
        <v>6.4000000000000001E-2</v>
      </c>
      <c r="H124" s="5">
        <v>1</v>
      </c>
      <c r="I124" s="10">
        <f t="shared" si="48"/>
        <v>1.2</v>
      </c>
      <c r="J124" s="10">
        <f t="shared" si="49"/>
        <v>6.4000000000000001E-2</v>
      </c>
      <c r="K124" s="5">
        <v>8</v>
      </c>
      <c r="L124" s="5">
        <f t="shared" si="38"/>
        <v>0</v>
      </c>
      <c r="M124">
        <f t="shared" si="39"/>
        <v>23</v>
      </c>
      <c r="N124">
        <f t="shared" si="40"/>
        <v>0</v>
      </c>
      <c r="O124">
        <f t="shared" si="41"/>
        <v>0</v>
      </c>
    </row>
    <row r="125" spans="1:15">
      <c r="A125" s="5" t="s">
        <v>20</v>
      </c>
      <c r="B125" s="5">
        <v>4210</v>
      </c>
      <c r="C125" s="7">
        <v>0.2190295005</v>
      </c>
      <c r="D125" s="8">
        <v>0.10199999999999999</v>
      </c>
      <c r="E125" s="8">
        <v>46.66</v>
      </c>
      <c r="F125" s="8">
        <v>0.7</v>
      </c>
      <c r="G125" s="8">
        <v>0.09</v>
      </c>
      <c r="H125" s="5">
        <v>1</v>
      </c>
      <c r="I125" s="10">
        <f t="shared" si="48"/>
        <v>0.7</v>
      </c>
      <c r="J125" s="10">
        <f t="shared" si="49"/>
        <v>0.09</v>
      </c>
      <c r="K125" s="5">
        <v>38</v>
      </c>
      <c r="L125" s="5">
        <f t="shared" si="38"/>
        <v>0</v>
      </c>
      <c r="M125">
        <f t="shared" si="39"/>
        <v>107</v>
      </c>
      <c r="N125">
        <f t="shared" si="40"/>
        <v>0</v>
      </c>
      <c r="O125">
        <f t="shared" si="41"/>
        <v>0</v>
      </c>
    </row>
    <row r="126" spans="1:15">
      <c r="A126" s="5" t="s">
        <v>20</v>
      </c>
      <c r="B126" s="5">
        <v>4210</v>
      </c>
      <c r="C126" s="7">
        <v>1.7754848E-2</v>
      </c>
      <c r="D126" s="8">
        <v>0.10199999999999999</v>
      </c>
      <c r="E126" s="8">
        <v>46.66</v>
      </c>
      <c r="F126" s="8">
        <v>0.7</v>
      </c>
      <c r="G126" s="8">
        <v>0.09</v>
      </c>
      <c r="H126" s="5">
        <v>1</v>
      </c>
      <c r="I126" s="10">
        <f t="shared" si="48"/>
        <v>0.7</v>
      </c>
      <c r="J126" s="10">
        <f t="shared" si="49"/>
        <v>0.09</v>
      </c>
      <c r="K126" s="5">
        <v>3</v>
      </c>
      <c r="L126" s="5">
        <f t="shared" si="38"/>
        <v>0</v>
      </c>
      <c r="M126">
        <f t="shared" si="39"/>
        <v>9</v>
      </c>
      <c r="N126">
        <f t="shared" si="40"/>
        <v>0</v>
      </c>
      <c r="O126">
        <f t="shared" si="41"/>
        <v>0</v>
      </c>
    </row>
    <row r="127" spans="1:15">
      <c r="A127" s="5" t="s">
        <v>20</v>
      </c>
      <c r="B127" s="5">
        <v>3200</v>
      </c>
      <c r="C127" s="7">
        <v>3.0943883799999999E-2</v>
      </c>
      <c r="D127" s="8">
        <v>0.06</v>
      </c>
      <c r="E127" s="8">
        <v>46.66</v>
      </c>
      <c r="F127" s="8">
        <v>1.2</v>
      </c>
      <c r="G127" s="8">
        <v>6.4000000000000001E-2</v>
      </c>
      <c r="H127" s="5">
        <v>1</v>
      </c>
      <c r="I127" s="10">
        <f t="shared" si="48"/>
        <v>1.2</v>
      </c>
      <c r="J127" s="10">
        <f t="shared" si="49"/>
        <v>6.4000000000000001E-2</v>
      </c>
      <c r="K127" s="5">
        <v>3</v>
      </c>
      <c r="L127" s="5">
        <f t="shared" si="38"/>
        <v>0</v>
      </c>
      <c r="M127">
        <f t="shared" si="39"/>
        <v>9</v>
      </c>
      <c r="N127">
        <f t="shared" si="40"/>
        <v>0</v>
      </c>
      <c r="O127">
        <f t="shared" si="41"/>
        <v>0</v>
      </c>
    </row>
    <row r="128" spans="1:15">
      <c r="A128" s="5" t="s">
        <v>20</v>
      </c>
      <c r="B128" s="5">
        <v>4210</v>
      </c>
      <c r="C128" s="7">
        <v>0.23380506940000001</v>
      </c>
      <c r="D128" s="8">
        <v>0.10199999999999999</v>
      </c>
      <c r="E128" s="8">
        <v>46.66</v>
      </c>
      <c r="F128" s="8">
        <v>0.7</v>
      </c>
      <c r="G128" s="8">
        <v>0.09</v>
      </c>
      <c r="H128" s="5">
        <v>1</v>
      </c>
      <c r="I128" s="10">
        <f t="shared" si="48"/>
        <v>0.7</v>
      </c>
      <c r="J128" s="10">
        <f t="shared" si="49"/>
        <v>0.09</v>
      </c>
      <c r="K128" s="5">
        <v>40</v>
      </c>
      <c r="L128" s="5">
        <f t="shared" si="38"/>
        <v>0</v>
      </c>
      <c r="M128">
        <f t="shared" si="39"/>
        <v>114</v>
      </c>
      <c r="N128">
        <f t="shared" si="40"/>
        <v>0</v>
      </c>
      <c r="O128">
        <f t="shared" si="41"/>
        <v>0</v>
      </c>
    </row>
    <row r="129" spans="1:15">
      <c r="A129" s="5" t="s">
        <v>20</v>
      </c>
      <c r="B129" s="5">
        <v>4210</v>
      </c>
      <c r="C129" s="7">
        <v>5.2155596899999997E-2</v>
      </c>
      <c r="D129" s="8">
        <v>0.10199999999999999</v>
      </c>
      <c r="E129" s="8">
        <v>46.66</v>
      </c>
      <c r="F129" s="8">
        <v>0.7</v>
      </c>
      <c r="G129" s="8">
        <v>0.09</v>
      </c>
      <c r="H129" s="5">
        <v>1</v>
      </c>
      <c r="I129" s="10">
        <f t="shared" si="48"/>
        <v>0.7</v>
      </c>
      <c r="J129" s="10">
        <f t="shared" si="49"/>
        <v>0.09</v>
      </c>
      <c r="K129" s="5">
        <v>9</v>
      </c>
      <c r="L129" s="5">
        <f t="shared" si="38"/>
        <v>0</v>
      </c>
      <c r="M129">
        <f t="shared" si="39"/>
        <v>26</v>
      </c>
      <c r="N129">
        <f t="shared" si="40"/>
        <v>0</v>
      </c>
      <c r="O129">
        <f t="shared" si="41"/>
        <v>0</v>
      </c>
    </row>
    <row r="130" spans="1:15">
      <c r="A130" s="5" t="s">
        <v>20</v>
      </c>
      <c r="B130" s="5">
        <v>4210</v>
      </c>
      <c r="C130" s="7">
        <v>0.16373571170000001</v>
      </c>
      <c r="D130" s="8">
        <v>0.10199999999999999</v>
      </c>
      <c r="E130" s="8">
        <v>46.66</v>
      </c>
      <c r="F130" s="8">
        <v>0.7</v>
      </c>
      <c r="G130" s="8">
        <v>0.09</v>
      </c>
      <c r="H130" s="5">
        <v>1</v>
      </c>
      <c r="I130" s="10">
        <f t="shared" si="48"/>
        <v>0.7</v>
      </c>
      <c r="J130" s="10">
        <f t="shared" si="49"/>
        <v>0.09</v>
      </c>
      <c r="K130" s="5">
        <v>28</v>
      </c>
      <c r="L130" s="5">
        <f t="shared" si="38"/>
        <v>0</v>
      </c>
      <c r="M130">
        <f t="shared" si="39"/>
        <v>80</v>
      </c>
      <c r="N130">
        <f t="shared" si="40"/>
        <v>0</v>
      </c>
      <c r="O130">
        <f t="shared" si="41"/>
        <v>0</v>
      </c>
    </row>
    <row r="131" spans="1:15">
      <c r="A131" s="5" t="s">
        <v>20</v>
      </c>
      <c r="B131" s="5">
        <v>3200</v>
      </c>
      <c r="C131" s="7">
        <v>8.6897609900000006E-2</v>
      </c>
      <c r="D131" s="8">
        <v>0.06</v>
      </c>
      <c r="E131" s="8">
        <v>46.66</v>
      </c>
      <c r="F131" s="8">
        <v>1.2</v>
      </c>
      <c r="G131" s="8">
        <v>6.4000000000000001E-2</v>
      </c>
      <c r="H131" s="5">
        <v>1</v>
      </c>
      <c r="I131" s="10">
        <f t="shared" si="48"/>
        <v>1.2</v>
      </c>
      <c r="J131" s="10">
        <f t="shared" si="49"/>
        <v>6.4000000000000001E-2</v>
      </c>
      <c r="K131" s="5">
        <v>9</v>
      </c>
      <c r="L131" s="5">
        <f t="shared" ref="L131:L142" si="50">ROUND(E131*D131*C131/12,0)</f>
        <v>0</v>
      </c>
      <c r="M131">
        <f t="shared" ref="M131:M142" si="51">ROUND(E131*D131*C131*102.79,0)</f>
        <v>25</v>
      </c>
      <c r="N131">
        <f t="shared" ref="N131:N142" si="52">ROUND(I131*M131*0.002205,0)</f>
        <v>0</v>
      </c>
      <c r="O131">
        <f t="shared" ref="O131:O142" si="53">ROUND(J131*M131*0.002205,1)</f>
        <v>0</v>
      </c>
    </row>
    <row r="132" spans="1:15">
      <c r="A132" s="5" t="s">
        <v>20</v>
      </c>
      <c r="B132" s="5">
        <v>4210</v>
      </c>
      <c r="C132" s="7">
        <v>3.5639511999999998E-2</v>
      </c>
      <c r="D132" s="8">
        <v>0.10199999999999999</v>
      </c>
      <c r="E132" s="8">
        <v>46.66</v>
      </c>
      <c r="F132" s="8">
        <v>0.7</v>
      </c>
      <c r="G132" s="8">
        <v>0.09</v>
      </c>
      <c r="H132" s="5">
        <v>1</v>
      </c>
      <c r="I132" s="10">
        <f t="shared" si="48"/>
        <v>0.7</v>
      </c>
      <c r="J132" s="10">
        <f t="shared" si="49"/>
        <v>0.09</v>
      </c>
      <c r="K132" s="5">
        <v>63</v>
      </c>
      <c r="L132" s="5">
        <f t="shared" si="50"/>
        <v>0</v>
      </c>
      <c r="M132">
        <f t="shared" si="51"/>
        <v>17</v>
      </c>
      <c r="N132">
        <f t="shared" si="52"/>
        <v>0</v>
      </c>
      <c r="O132">
        <f t="shared" si="53"/>
        <v>0</v>
      </c>
    </row>
    <row r="133" spans="1:15">
      <c r="A133" s="5" t="s">
        <v>20</v>
      </c>
      <c r="B133" s="5">
        <v>1750</v>
      </c>
      <c r="C133" s="7">
        <v>0.80155642739999999</v>
      </c>
      <c r="D133" s="8">
        <v>0.752</v>
      </c>
      <c r="E133" s="8">
        <v>46.66</v>
      </c>
      <c r="F133" s="8">
        <v>1.8</v>
      </c>
      <c r="G133" s="8">
        <v>0.47799999999999998</v>
      </c>
      <c r="H133" s="5">
        <v>0</v>
      </c>
      <c r="I133" s="10">
        <f>0.7*F133</f>
        <v>1.26</v>
      </c>
      <c r="J133" s="10">
        <f>0.5*G133</f>
        <v>0.23899999999999999</v>
      </c>
      <c r="K133" s="5">
        <v>1922</v>
      </c>
      <c r="L133" s="5">
        <f t="shared" si="50"/>
        <v>2</v>
      </c>
      <c r="M133">
        <f t="shared" si="51"/>
        <v>2891</v>
      </c>
      <c r="N133">
        <f t="shared" si="52"/>
        <v>8</v>
      </c>
      <c r="O133">
        <f t="shared" si="53"/>
        <v>1.5</v>
      </c>
    </row>
    <row r="134" spans="1:15">
      <c r="A134" s="5" t="s">
        <v>20</v>
      </c>
      <c r="B134" s="5">
        <v>3100</v>
      </c>
      <c r="C134" s="7">
        <v>0.1352325791</v>
      </c>
      <c r="D134" s="8">
        <v>0.252</v>
      </c>
      <c r="E134" s="8">
        <v>46.66</v>
      </c>
      <c r="F134" s="8">
        <v>1.2</v>
      </c>
      <c r="G134" s="8">
        <v>6.4000000000000001E-2</v>
      </c>
      <c r="H134" s="5">
        <v>1</v>
      </c>
      <c r="I134" s="10">
        <f t="shared" ref="I134:I142" si="54">F134</f>
        <v>1.2</v>
      </c>
      <c r="J134" s="10">
        <f t="shared" ref="J134:J142" si="55">G134</f>
        <v>6.4000000000000001E-2</v>
      </c>
      <c r="K134" s="5">
        <v>113</v>
      </c>
      <c r="L134" s="5">
        <f t="shared" si="50"/>
        <v>0</v>
      </c>
      <c r="M134">
        <f t="shared" si="51"/>
        <v>163</v>
      </c>
      <c r="N134">
        <f t="shared" si="52"/>
        <v>0</v>
      </c>
      <c r="O134">
        <f t="shared" si="53"/>
        <v>0</v>
      </c>
    </row>
    <row r="135" spans="1:15">
      <c r="A135" s="5" t="s">
        <v>20</v>
      </c>
      <c r="B135" s="5">
        <v>4210</v>
      </c>
      <c r="C135" s="7">
        <v>2.4019217900000001E-2</v>
      </c>
      <c r="D135" s="8">
        <v>0.25800000000000001</v>
      </c>
      <c r="E135" s="8">
        <v>46.66</v>
      </c>
      <c r="F135" s="8">
        <v>0.7</v>
      </c>
      <c r="G135" s="8">
        <v>0.09</v>
      </c>
      <c r="H135" s="5">
        <v>1</v>
      </c>
      <c r="I135" s="10">
        <f t="shared" si="54"/>
        <v>0.7</v>
      </c>
      <c r="J135" s="10">
        <f t="shared" si="55"/>
        <v>0.09</v>
      </c>
      <c r="K135" s="5">
        <v>10</v>
      </c>
      <c r="L135" s="5">
        <f t="shared" si="50"/>
        <v>0</v>
      </c>
      <c r="M135">
        <f t="shared" si="51"/>
        <v>30</v>
      </c>
      <c r="N135">
        <f t="shared" si="52"/>
        <v>0</v>
      </c>
      <c r="O135">
        <f t="shared" si="53"/>
        <v>0</v>
      </c>
    </row>
    <row r="136" spans="1:15">
      <c r="A136" s="5" t="s">
        <v>20</v>
      </c>
      <c r="B136" s="5">
        <v>3200</v>
      </c>
      <c r="C136" s="7">
        <v>0.13956710010000001</v>
      </c>
      <c r="D136" s="8">
        <v>0.06</v>
      </c>
      <c r="E136" s="8">
        <v>46.66</v>
      </c>
      <c r="F136" s="8">
        <v>1.2</v>
      </c>
      <c r="G136" s="8">
        <v>6.4000000000000001E-2</v>
      </c>
      <c r="H136" s="5">
        <v>1</v>
      </c>
      <c r="I136" s="10">
        <f t="shared" si="54"/>
        <v>1.2</v>
      </c>
      <c r="J136" s="10">
        <f t="shared" si="55"/>
        <v>6.4000000000000001E-2</v>
      </c>
      <c r="K136" s="5">
        <v>14</v>
      </c>
      <c r="L136" s="5">
        <f t="shared" si="50"/>
        <v>0</v>
      </c>
      <c r="M136">
        <f t="shared" si="51"/>
        <v>40</v>
      </c>
      <c r="N136">
        <f t="shared" si="52"/>
        <v>0</v>
      </c>
      <c r="O136">
        <f t="shared" si="53"/>
        <v>0</v>
      </c>
    </row>
    <row r="137" spans="1:15">
      <c r="A137" s="5" t="s">
        <v>20</v>
      </c>
      <c r="B137" s="5">
        <v>4210</v>
      </c>
      <c r="C137" s="7">
        <v>0.2423430852</v>
      </c>
      <c r="D137" s="8">
        <v>0.10199999999999999</v>
      </c>
      <c r="E137" s="8">
        <v>46.66</v>
      </c>
      <c r="F137" s="8">
        <v>0.7</v>
      </c>
      <c r="G137" s="8">
        <v>0.09</v>
      </c>
      <c r="H137" s="5">
        <v>1</v>
      </c>
      <c r="I137" s="10">
        <f t="shared" si="54"/>
        <v>0.7</v>
      </c>
      <c r="J137" s="10">
        <f t="shared" si="55"/>
        <v>0.09</v>
      </c>
      <c r="K137" s="5">
        <v>42</v>
      </c>
      <c r="L137" s="5">
        <f t="shared" si="50"/>
        <v>0</v>
      </c>
      <c r="M137">
        <f t="shared" si="51"/>
        <v>119</v>
      </c>
      <c r="N137">
        <f t="shared" si="52"/>
        <v>0</v>
      </c>
      <c r="O137">
        <f t="shared" si="53"/>
        <v>0</v>
      </c>
    </row>
    <row r="138" spans="1:15">
      <c r="A138" s="5" t="s">
        <v>20</v>
      </c>
      <c r="B138" s="5">
        <v>4210</v>
      </c>
      <c r="C138" s="7">
        <v>4.2119878800000003E-2</v>
      </c>
      <c r="D138" s="8">
        <v>0.10199999999999999</v>
      </c>
      <c r="E138" s="8">
        <v>46.66</v>
      </c>
      <c r="F138" s="8">
        <v>0.7</v>
      </c>
      <c r="G138" s="8">
        <v>0.09</v>
      </c>
      <c r="H138" s="5">
        <v>1</v>
      </c>
      <c r="I138" s="10">
        <f t="shared" si="54"/>
        <v>0.7</v>
      </c>
      <c r="J138" s="10">
        <f t="shared" si="55"/>
        <v>0.09</v>
      </c>
      <c r="K138" s="5">
        <v>7</v>
      </c>
      <c r="L138" s="5">
        <f t="shared" si="50"/>
        <v>0</v>
      </c>
      <c r="M138">
        <f t="shared" si="51"/>
        <v>21</v>
      </c>
      <c r="N138">
        <f t="shared" si="52"/>
        <v>0</v>
      </c>
      <c r="O138">
        <f t="shared" si="53"/>
        <v>0</v>
      </c>
    </row>
    <row r="139" spans="1:15">
      <c r="A139" s="5" t="s">
        <v>20</v>
      </c>
      <c r="B139" s="5">
        <v>4210</v>
      </c>
      <c r="C139" s="7">
        <v>3.7385864499999998E-2</v>
      </c>
      <c r="D139" s="8">
        <v>0.25800000000000001</v>
      </c>
      <c r="E139" s="8">
        <v>46.66</v>
      </c>
      <c r="F139" s="8">
        <v>0.7</v>
      </c>
      <c r="G139" s="8">
        <v>0.09</v>
      </c>
      <c r="H139" s="5">
        <v>1</v>
      </c>
      <c r="I139" s="10">
        <f t="shared" si="54"/>
        <v>0.7</v>
      </c>
      <c r="J139" s="10">
        <f t="shared" si="55"/>
        <v>0.09</v>
      </c>
      <c r="K139" s="5">
        <v>16</v>
      </c>
      <c r="L139" s="5">
        <f t="shared" si="50"/>
        <v>0</v>
      </c>
      <c r="M139">
        <f t="shared" si="51"/>
        <v>46</v>
      </c>
      <c r="N139">
        <f t="shared" si="52"/>
        <v>0</v>
      </c>
      <c r="O139">
        <f t="shared" si="53"/>
        <v>0</v>
      </c>
    </row>
    <row r="140" spans="1:15">
      <c r="A140" s="5" t="s">
        <v>20</v>
      </c>
      <c r="B140" s="5">
        <v>4210</v>
      </c>
      <c r="C140" s="7">
        <v>6.3273482000000001E-3</v>
      </c>
      <c r="D140" s="8">
        <v>0.10199999999999999</v>
      </c>
      <c r="E140" s="8">
        <v>46.66</v>
      </c>
      <c r="F140" s="8">
        <v>0.7</v>
      </c>
      <c r="G140" s="8">
        <v>0.09</v>
      </c>
      <c r="H140" s="5">
        <v>1</v>
      </c>
      <c r="I140" s="10">
        <f t="shared" si="54"/>
        <v>0.7</v>
      </c>
      <c r="J140" s="10">
        <f t="shared" si="55"/>
        <v>0.09</v>
      </c>
      <c r="K140" s="5">
        <v>1</v>
      </c>
      <c r="L140" s="5">
        <f t="shared" si="50"/>
        <v>0</v>
      </c>
      <c r="M140">
        <f t="shared" si="51"/>
        <v>3</v>
      </c>
      <c r="N140">
        <f t="shared" si="52"/>
        <v>0</v>
      </c>
      <c r="O140">
        <f t="shared" si="53"/>
        <v>0</v>
      </c>
    </row>
    <row r="141" spans="1:15">
      <c r="A141" s="5" t="s">
        <v>20</v>
      </c>
      <c r="B141" s="5">
        <v>4210</v>
      </c>
      <c r="C141" s="7">
        <v>0.39908908510000002</v>
      </c>
      <c r="D141" s="8">
        <v>0.10199999999999999</v>
      </c>
      <c r="E141" s="8">
        <v>46.66</v>
      </c>
      <c r="F141" s="8">
        <v>0.7</v>
      </c>
      <c r="G141" s="8">
        <v>0.09</v>
      </c>
      <c r="H141" s="5">
        <v>1</v>
      </c>
      <c r="I141" s="10">
        <f t="shared" si="54"/>
        <v>0.7</v>
      </c>
      <c r="J141" s="10">
        <f t="shared" si="55"/>
        <v>0.09</v>
      </c>
      <c r="K141" s="5">
        <v>89</v>
      </c>
      <c r="L141" s="5">
        <f t="shared" si="50"/>
        <v>0</v>
      </c>
      <c r="M141">
        <f t="shared" si="51"/>
        <v>195</v>
      </c>
      <c r="N141">
        <f t="shared" si="52"/>
        <v>0</v>
      </c>
      <c r="O141">
        <f t="shared" si="53"/>
        <v>0</v>
      </c>
    </row>
    <row r="142" spans="1:15">
      <c r="A142" s="5" t="s">
        <v>20</v>
      </c>
      <c r="B142" s="5">
        <v>3200</v>
      </c>
      <c r="C142" s="7">
        <v>0.20210342340000001</v>
      </c>
      <c r="D142" s="8">
        <v>0.06</v>
      </c>
      <c r="E142" s="8">
        <v>46.66</v>
      </c>
      <c r="F142" s="8">
        <v>1.2</v>
      </c>
      <c r="G142" s="8">
        <v>6.4000000000000001E-2</v>
      </c>
      <c r="H142" s="5">
        <v>1</v>
      </c>
      <c r="I142" s="10">
        <f t="shared" si="54"/>
        <v>1.2</v>
      </c>
      <c r="J142" s="10">
        <f t="shared" si="55"/>
        <v>6.4000000000000001E-2</v>
      </c>
      <c r="K142" s="5">
        <v>22</v>
      </c>
      <c r="L142" s="5">
        <f t="shared" si="50"/>
        <v>0</v>
      </c>
      <c r="M142">
        <f t="shared" si="51"/>
        <v>58</v>
      </c>
      <c r="N142">
        <f t="shared" si="52"/>
        <v>0</v>
      </c>
      <c r="O142">
        <f t="shared" si="53"/>
        <v>0</v>
      </c>
    </row>
    <row r="143" spans="1:15">
      <c r="C143" s="7">
        <f>SUM(C2:C142)</f>
        <v>208.3151813136999</v>
      </c>
      <c r="L143" s="5">
        <f>SUM(L2:L142)</f>
        <v>466</v>
      </c>
      <c r="N143">
        <f>SUM(N2:N142)</f>
        <v>2171</v>
      </c>
      <c r="O143">
        <f>SUM(O2:O142)</f>
        <v>565.20000000000061</v>
      </c>
    </row>
  </sheetData>
  <pageMargins left="0.7" right="0.7" top="0.75" bottom="0.75" header="0.3" footer="0.3"/>
  <pageSetup scale="65" orientation="landscape" horizontalDpi="0" verticalDpi="0" r:id="rId1"/>
  <rowBreaks count="1" manualBreakCount="1">
    <brk id="91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510"/>
  <sheetViews>
    <sheetView workbookViewId="0">
      <pane ySplit="1" topLeftCell="A491" activePane="bottomLeft" state="frozen"/>
      <selection pane="bottomLeft" activeCell="L1" sqref="L1:O2"/>
    </sheetView>
  </sheetViews>
  <sheetFormatPr defaultRowHeight="15"/>
  <cols>
    <col min="1" max="1" width="9.42578125" style="5" bestFit="1" customWidth="1"/>
    <col min="2" max="2" width="7.85546875" style="5" bestFit="1" customWidth="1"/>
    <col min="3" max="3" width="15.7109375" style="7" bestFit="1" customWidth="1"/>
    <col min="4" max="4" width="13.7109375" style="6" customWidth="1"/>
    <col min="5" max="5" width="14.7109375" style="6" bestFit="1" customWidth="1"/>
    <col min="6" max="7" width="13.7109375" style="6" customWidth="1"/>
    <col min="8" max="8" width="11.140625" style="5" bestFit="1" customWidth="1"/>
    <col min="9" max="10" width="11.140625" style="27" customWidth="1"/>
    <col min="11" max="11" width="12.28515625" style="5" bestFit="1" customWidth="1"/>
    <col min="12" max="12" width="14.7109375" customWidth="1"/>
    <col min="13" max="13" width="14" customWidth="1"/>
  </cols>
  <sheetData>
    <row r="1" spans="1:15" ht="30">
      <c r="A1" s="5" t="s">
        <v>19</v>
      </c>
      <c r="B1" s="5" t="s">
        <v>12</v>
      </c>
      <c r="C1" s="7" t="s">
        <v>18</v>
      </c>
      <c r="D1" s="6" t="s">
        <v>13</v>
      </c>
      <c r="E1" s="6" t="s">
        <v>17</v>
      </c>
      <c r="F1" s="6" t="s">
        <v>14</v>
      </c>
      <c r="G1" s="6" t="s">
        <v>15</v>
      </c>
      <c r="H1" s="5" t="s">
        <v>25</v>
      </c>
      <c r="I1" s="27" t="s">
        <v>26</v>
      </c>
      <c r="J1" s="27" t="s">
        <v>21</v>
      </c>
      <c r="K1" s="5" t="s">
        <v>16</v>
      </c>
      <c r="L1" s="9" t="s">
        <v>36</v>
      </c>
      <c r="M1" s="9" t="s">
        <v>22</v>
      </c>
      <c r="N1" s="9" t="s">
        <v>23</v>
      </c>
      <c r="O1" s="9" t="s">
        <v>24</v>
      </c>
    </row>
    <row r="2" spans="1:15">
      <c r="A2" s="5" t="s">
        <v>20</v>
      </c>
      <c r="B2" s="5">
        <v>4210</v>
      </c>
      <c r="C2" s="7">
        <v>786.40955387890006</v>
      </c>
      <c r="D2" s="6">
        <v>0.309</v>
      </c>
      <c r="E2" s="6">
        <v>46.66</v>
      </c>
      <c r="F2" s="6">
        <v>0.7</v>
      </c>
      <c r="G2" s="6">
        <v>0.09</v>
      </c>
      <c r="H2" s="5">
        <v>1</v>
      </c>
      <c r="I2" s="27">
        <f>F2</f>
        <v>0.7</v>
      </c>
      <c r="J2" s="27">
        <f>G2</f>
        <v>0.09</v>
      </c>
      <c r="K2" s="5">
        <v>1470710</v>
      </c>
      <c r="L2" s="5">
        <f>ROUND(E2*D2*C2/12,0)</f>
        <v>945</v>
      </c>
      <c r="M2">
        <f>ROUND(E2*D2*C2*102.79,0)</f>
        <v>1165475</v>
      </c>
      <c r="N2">
        <f>ROUND(I2*M2*0.002205,0)</f>
        <v>1799</v>
      </c>
      <c r="O2">
        <f>ROUND(J2*M2*0.002205,1)</f>
        <v>231.3</v>
      </c>
    </row>
    <row r="3" spans="1:15">
      <c r="A3" s="5" t="s">
        <v>20</v>
      </c>
      <c r="B3" s="5">
        <v>3100</v>
      </c>
      <c r="C3" s="7">
        <v>0.26435961699999999</v>
      </c>
      <c r="D3" s="6">
        <v>0.3</v>
      </c>
      <c r="E3" s="6">
        <v>46.66</v>
      </c>
      <c r="F3" s="6">
        <v>1.2</v>
      </c>
      <c r="G3" s="6">
        <v>6.4000000000000001E-2</v>
      </c>
      <c r="H3" s="5">
        <v>1</v>
      </c>
      <c r="I3" s="27">
        <f t="shared" ref="I3:I66" si="0">F3</f>
        <v>1.2</v>
      </c>
      <c r="J3" s="27">
        <f t="shared" ref="J3:J66" si="1">G3</f>
        <v>6.4000000000000001E-2</v>
      </c>
      <c r="K3" s="5">
        <v>219</v>
      </c>
      <c r="L3" s="5">
        <f t="shared" ref="L3:L66" si="2">ROUND(E3*D3*C3/12,0)</f>
        <v>0</v>
      </c>
      <c r="M3">
        <f t="shared" ref="M3:M66" si="3">ROUND(E3*D3*C3*102.79,0)</f>
        <v>380</v>
      </c>
      <c r="N3">
        <f t="shared" ref="N3:N66" si="4">ROUND(I3*M3*0.002205,0)</f>
        <v>1</v>
      </c>
      <c r="O3">
        <f t="shared" ref="O3:O66" si="5">ROUND(J3*M3*0.002205,1)</f>
        <v>0.1</v>
      </c>
    </row>
    <row r="4" spans="1:15">
      <c r="A4" s="5" t="s">
        <v>20</v>
      </c>
      <c r="B4" s="5">
        <v>3200</v>
      </c>
      <c r="C4" s="7">
        <v>3.6395625717</v>
      </c>
      <c r="D4" s="6">
        <v>0.28699999999999998</v>
      </c>
      <c r="E4" s="6">
        <v>46.66</v>
      </c>
      <c r="F4" s="6">
        <v>1.2</v>
      </c>
      <c r="G4" s="6">
        <v>6.4000000000000001E-2</v>
      </c>
      <c r="H4" s="5">
        <v>1</v>
      </c>
      <c r="I4" s="27">
        <f t="shared" si="0"/>
        <v>1.2</v>
      </c>
      <c r="J4" s="27">
        <f t="shared" si="1"/>
        <v>6.4000000000000001E-2</v>
      </c>
      <c r="K4" s="5">
        <v>6244</v>
      </c>
      <c r="L4" s="5">
        <f t="shared" si="2"/>
        <v>4</v>
      </c>
      <c r="M4">
        <f t="shared" si="3"/>
        <v>5010</v>
      </c>
      <c r="N4">
        <f t="shared" si="4"/>
        <v>13</v>
      </c>
      <c r="O4">
        <f t="shared" si="5"/>
        <v>0.7</v>
      </c>
    </row>
    <row r="5" spans="1:15">
      <c r="A5" s="5" t="s">
        <v>20</v>
      </c>
      <c r="B5" s="5">
        <v>1750</v>
      </c>
      <c r="C5" s="7">
        <v>3.7004332334000001</v>
      </c>
      <c r="D5" s="6">
        <v>0.752</v>
      </c>
      <c r="E5" s="6">
        <v>46.66</v>
      </c>
      <c r="F5" s="6">
        <v>1.8</v>
      </c>
      <c r="G5" s="6">
        <v>0.47799999999999998</v>
      </c>
      <c r="H5" s="5">
        <v>1</v>
      </c>
      <c r="I5" s="27">
        <f t="shared" si="0"/>
        <v>1.8</v>
      </c>
      <c r="J5" s="27">
        <f t="shared" si="1"/>
        <v>0.47799999999999998</v>
      </c>
      <c r="K5" s="5">
        <v>7407</v>
      </c>
      <c r="L5" s="5">
        <f t="shared" si="2"/>
        <v>11</v>
      </c>
      <c r="M5">
        <f t="shared" si="3"/>
        <v>13346</v>
      </c>
      <c r="N5">
        <f t="shared" si="4"/>
        <v>53</v>
      </c>
      <c r="O5">
        <f t="shared" si="5"/>
        <v>14.1</v>
      </c>
    </row>
    <row r="6" spans="1:15">
      <c r="A6" s="5" t="s">
        <v>20</v>
      </c>
      <c r="B6" s="5">
        <v>8140</v>
      </c>
      <c r="C6" s="7">
        <v>19.992888447399999</v>
      </c>
      <c r="D6" s="6">
        <v>0.77700000000000002</v>
      </c>
      <c r="E6" s="6">
        <v>46.66</v>
      </c>
      <c r="F6" s="6">
        <v>1.18</v>
      </c>
      <c r="G6" s="6">
        <v>0.48</v>
      </c>
      <c r="H6" s="5">
        <v>1</v>
      </c>
      <c r="I6" s="27">
        <f t="shared" si="0"/>
        <v>1.18</v>
      </c>
      <c r="J6" s="27">
        <f t="shared" si="1"/>
        <v>0.48</v>
      </c>
      <c r="K6" s="5">
        <v>161778</v>
      </c>
      <c r="L6" s="5">
        <f t="shared" si="2"/>
        <v>60</v>
      </c>
      <c r="M6">
        <f t="shared" si="3"/>
        <v>74506</v>
      </c>
      <c r="N6">
        <f t="shared" si="4"/>
        <v>194</v>
      </c>
      <c r="O6">
        <f t="shared" si="5"/>
        <v>78.900000000000006</v>
      </c>
    </row>
    <row r="7" spans="1:15">
      <c r="A7" s="5" t="s">
        <v>20</v>
      </c>
      <c r="B7" s="5">
        <v>4210</v>
      </c>
      <c r="C7" s="7">
        <v>20.886335418200002</v>
      </c>
      <c r="D7" s="6">
        <v>0.10199999999999999</v>
      </c>
      <c r="E7" s="6">
        <v>46.66</v>
      </c>
      <c r="F7" s="6">
        <v>0.7</v>
      </c>
      <c r="G7" s="6">
        <v>0.09</v>
      </c>
      <c r="H7" s="5">
        <v>1</v>
      </c>
      <c r="I7" s="27">
        <f t="shared" si="0"/>
        <v>0.7</v>
      </c>
      <c r="J7" s="27">
        <f t="shared" si="1"/>
        <v>0.09</v>
      </c>
      <c r="K7" s="5">
        <v>8435</v>
      </c>
      <c r="L7" s="5">
        <f t="shared" si="2"/>
        <v>8</v>
      </c>
      <c r="M7">
        <f t="shared" si="3"/>
        <v>10218</v>
      </c>
      <c r="N7">
        <f t="shared" si="4"/>
        <v>16</v>
      </c>
      <c r="O7">
        <f t="shared" si="5"/>
        <v>2</v>
      </c>
    </row>
    <row r="8" spans="1:15">
      <c r="A8" s="5" t="s">
        <v>20</v>
      </c>
      <c r="B8" s="5">
        <v>3100</v>
      </c>
      <c r="C8" s="7">
        <v>1.35278538E-2</v>
      </c>
      <c r="D8" s="6">
        <v>0.3</v>
      </c>
      <c r="E8" s="6">
        <v>46.66</v>
      </c>
      <c r="F8" s="6">
        <v>1.2</v>
      </c>
      <c r="G8" s="6">
        <v>6.4000000000000001E-2</v>
      </c>
      <c r="H8" s="5">
        <v>1</v>
      </c>
      <c r="I8" s="27">
        <f t="shared" si="0"/>
        <v>1.2</v>
      </c>
      <c r="J8" s="27">
        <f t="shared" si="1"/>
        <v>6.4000000000000001E-2</v>
      </c>
      <c r="K8" s="5">
        <v>73</v>
      </c>
      <c r="L8" s="5">
        <f t="shared" si="2"/>
        <v>0</v>
      </c>
      <c r="M8">
        <f t="shared" si="3"/>
        <v>19</v>
      </c>
      <c r="N8">
        <f t="shared" si="4"/>
        <v>0</v>
      </c>
      <c r="O8">
        <f t="shared" si="5"/>
        <v>0</v>
      </c>
    </row>
    <row r="9" spans="1:15">
      <c r="A9" s="5" t="s">
        <v>20</v>
      </c>
      <c r="B9" s="5">
        <v>4210</v>
      </c>
      <c r="C9" s="7">
        <v>0.12860307439999999</v>
      </c>
      <c r="D9" s="6">
        <v>0.10199999999999999</v>
      </c>
      <c r="E9" s="6">
        <v>46.66</v>
      </c>
      <c r="F9" s="6">
        <v>0.7</v>
      </c>
      <c r="G9" s="6">
        <v>0.09</v>
      </c>
      <c r="H9" s="5">
        <v>1</v>
      </c>
      <c r="I9" s="27">
        <f t="shared" si="0"/>
        <v>0.7</v>
      </c>
      <c r="J9" s="27">
        <f t="shared" si="1"/>
        <v>0.09</v>
      </c>
      <c r="K9" s="5">
        <v>171</v>
      </c>
      <c r="L9" s="5">
        <f t="shared" si="2"/>
        <v>0</v>
      </c>
      <c r="M9">
        <f t="shared" si="3"/>
        <v>63</v>
      </c>
      <c r="N9">
        <f t="shared" si="4"/>
        <v>0</v>
      </c>
      <c r="O9">
        <f t="shared" si="5"/>
        <v>0</v>
      </c>
    </row>
    <row r="10" spans="1:15">
      <c r="A10" s="5" t="s">
        <v>20</v>
      </c>
      <c r="B10" s="5">
        <v>1750</v>
      </c>
      <c r="C10" s="7">
        <v>2.94754063E-2</v>
      </c>
      <c r="D10" s="6">
        <v>0.76800000000000002</v>
      </c>
      <c r="E10" s="6">
        <v>46.66</v>
      </c>
      <c r="F10" s="6">
        <v>1.8</v>
      </c>
      <c r="G10" s="6">
        <v>0.47799999999999998</v>
      </c>
      <c r="H10" s="5">
        <v>1</v>
      </c>
      <c r="I10" s="27">
        <f t="shared" si="0"/>
        <v>1.8</v>
      </c>
      <c r="J10" s="27">
        <f t="shared" si="1"/>
        <v>0.47799999999999998</v>
      </c>
      <c r="K10" s="5">
        <v>223</v>
      </c>
      <c r="L10" s="5">
        <f t="shared" si="2"/>
        <v>0</v>
      </c>
      <c r="M10">
        <f t="shared" si="3"/>
        <v>109</v>
      </c>
      <c r="N10">
        <f t="shared" si="4"/>
        <v>0</v>
      </c>
      <c r="O10">
        <f t="shared" si="5"/>
        <v>0.1</v>
      </c>
    </row>
    <row r="11" spans="1:15">
      <c r="A11" s="5" t="s">
        <v>20</v>
      </c>
      <c r="B11" s="5">
        <v>4210</v>
      </c>
      <c r="C11" s="7">
        <v>0.228054064</v>
      </c>
      <c r="D11" s="6">
        <v>0.10199999999999999</v>
      </c>
      <c r="E11" s="6">
        <v>46.66</v>
      </c>
      <c r="F11" s="6">
        <v>0.7</v>
      </c>
      <c r="G11" s="6">
        <v>0.09</v>
      </c>
      <c r="H11" s="5">
        <v>1</v>
      </c>
      <c r="I11" s="27">
        <f t="shared" si="0"/>
        <v>0.7</v>
      </c>
      <c r="J11" s="27">
        <f t="shared" si="1"/>
        <v>0.09</v>
      </c>
      <c r="K11" s="5">
        <v>56</v>
      </c>
      <c r="L11" s="5">
        <f t="shared" si="2"/>
        <v>0</v>
      </c>
      <c r="M11">
        <f t="shared" si="3"/>
        <v>112</v>
      </c>
      <c r="N11">
        <f t="shared" si="4"/>
        <v>0</v>
      </c>
      <c r="O11">
        <f t="shared" si="5"/>
        <v>0</v>
      </c>
    </row>
    <row r="12" spans="1:15">
      <c r="A12" s="5" t="s">
        <v>20</v>
      </c>
      <c r="B12" s="5">
        <v>4210</v>
      </c>
      <c r="C12" s="7">
        <v>0.28192242839999998</v>
      </c>
      <c r="D12" s="6">
        <v>0.309</v>
      </c>
      <c r="E12" s="6">
        <v>46.66</v>
      </c>
      <c r="F12" s="6">
        <v>0.7</v>
      </c>
      <c r="G12" s="6">
        <v>0.09</v>
      </c>
      <c r="H12" s="5">
        <v>1</v>
      </c>
      <c r="I12" s="27">
        <f t="shared" si="0"/>
        <v>0.7</v>
      </c>
      <c r="J12" s="27">
        <f t="shared" si="1"/>
        <v>0.09</v>
      </c>
      <c r="K12" s="5">
        <v>349</v>
      </c>
      <c r="L12" s="5">
        <f t="shared" si="2"/>
        <v>0</v>
      </c>
      <c r="M12">
        <f t="shared" si="3"/>
        <v>418</v>
      </c>
      <c r="N12">
        <f t="shared" si="4"/>
        <v>1</v>
      </c>
      <c r="O12">
        <f t="shared" si="5"/>
        <v>0.1</v>
      </c>
    </row>
    <row r="13" spans="1:15">
      <c r="A13" s="5" t="s">
        <v>20</v>
      </c>
      <c r="B13" s="5">
        <v>1750</v>
      </c>
      <c r="C13" s="7">
        <v>8.1359006194999992</v>
      </c>
      <c r="D13" s="6">
        <v>0.752</v>
      </c>
      <c r="E13" s="6">
        <v>46.66</v>
      </c>
      <c r="F13" s="6">
        <v>1.8</v>
      </c>
      <c r="G13" s="6">
        <v>0.47799999999999998</v>
      </c>
      <c r="H13" s="5">
        <v>1</v>
      </c>
      <c r="I13" s="27">
        <f t="shared" si="0"/>
        <v>1.8</v>
      </c>
      <c r="J13" s="27">
        <f t="shared" si="1"/>
        <v>0.47799999999999998</v>
      </c>
      <c r="K13" s="5">
        <v>10693</v>
      </c>
      <c r="L13" s="5">
        <f t="shared" si="2"/>
        <v>24</v>
      </c>
      <c r="M13">
        <f t="shared" si="3"/>
        <v>29344</v>
      </c>
      <c r="N13">
        <f t="shared" si="4"/>
        <v>116</v>
      </c>
      <c r="O13">
        <f t="shared" si="5"/>
        <v>30.9</v>
      </c>
    </row>
    <row r="14" spans="1:15">
      <c r="A14" s="5" t="s">
        <v>20</v>
      </c>
      <c r="B14" s="5">
        <v>3200</v>
      </c>
      <c r="C14" s="7">
        <v>1.75369384E-2</v>
      </c>
      <c r="D14" s="6">
        <v>0.28699999999999998</v>
      </c>
      <c r="E14" s="6">
        <v>46.66</v>
      </c>
      <c r="F14" s="6">
        <v>1.2</v>
      </c>
      <c r="G14" s="6">
        <v>6.4000000000000001E-2</v>
      </c>
      <c r="H14" s="5">
        <v>1</v>
      </c>
      <c r="I14" s="27">
        <f t="shared" si="0"/>
        <v>1.2</v>
      </c>
      <c r="J14" s="27">
        <f t="shared" si="1"/>
        <v>6.4000000000000001E-2</v>
      </c>
      <c r="K14" s="5">
        <v>8</v>
      </c>
      <c r="L14" s="5">
        <f t="shared" si="2"/>
        <v>0</v>
      </c>
      <c r="M14">
        <f t="shared" si="3"/>
        <v>24</v>
      </c>
      <c r="N14">
        <f t="shared" si="4"/>
        <v>0</v>
      </c>
      <c r="O14">
        <f t="shared" si="5"/>
        <v>0</v>
      </c>
    </row>
    <row r="15" spans="1:15">
      <c r="A15" s="5" t="s">
        <v>20</v>
      </c>
      <c r="B15" s="5">
        <v>3200</v>
      </c>
      <c r="C15" s="7">
        <v>2.9963756548</v>
      </c>
      <c r="D15" s="6">
        <v>0.28699999999999998</v>
      </c>
      <c r="E15" s="6">
        <v>46.66</v>
      </c>
      <c r="F15" s="6">
        <v>1.2</v>
      </c>
      <c r="G15" s="6">
        <v>6.4000000000000001E-2</v>
      </c>
      <c r="H15" s="5">
        <v>1</v>
      </c>
      <c r="I15" s="27">
        <f t="shared" si="0"/>
        <v>1.2</v>
      </c>
      <c r="J15" s="27">
        <f t="shared" si="1"/>
        <v>6.4000000000000001E-2</v>
      </c>
      <c r="K15" s="5">
        <v>1445</v>
      </c>
      <c r="L15" s="5">
        <f t="shared" si="2"/>
        <v>3</v>
      </c>
      <c r="M15">
        <f t="shared" si="3"/>
        <v>4125</v>
      </c>
      <c r="N15">
        <f t="shared" si="4"/>
        <v>11</v>
      </c>
      <c r="O15">
        <f t="shared" si="5"/>
        <v>0.6</v>
      </c>
    </row>
    <row r="16" spans="1:15">
      <c r="A16" s="5" t="s">
        <v>20</v>
      </c>
      <c r="B16" s="5">
        <v>4210</v>
      </c>
      <c r="C16" s="7">
        <v>2.0794973800000002E-2</v>
      </c>
      <c r="D16" s="6">
        <v>0.25800000000000001</v>
      </c>
      <c r="E16" s="6">
        <v>46.66</v>
      </c>
      <c r="F16" s="6">
        <v>0.7</v>
      </c>
      <c r="G16" s="6">
        <v>0.09</v>
      </c>
      <c r="H16" s="5">
        <v>1</v>
      </c>
      <c r="I16" s="27">
        <f t="shared" si="0"/>
        <v>0.7</v>
      </c>
      <c r="J16" s="27">
        <f t="shared" si="1"/>
        <v>0.09</v>
      </c>
      <c r="K16" s="5">
        <v>9</v>
      </c>
      <c r="L16" s="5">
        <f t="shared" si="2"/>
        <v>0</v>
      </c>
      <c r="M16">
        <f t="shared" si="3"/>
        <v>26</v>
      </c>
      <c r="N16">
        <f t="shared" si="4"/>
        <v>0</v>
      </c>
      <c r="O16">
        <f t="shared" si="5"/>
        <v>0</v>
      </c>
    </row>
    <row r="17" spans="1:15">
      <c r="A17" s="5" t="s">
        <v>20</v>
      </c>
      <c r="B17" s="5">
        <v>3200</v>
      </c>
      <c r="C17" s="7">
        <v>0.49126533239999998</v>
      </c>
      <c r="D17" s="6">
        <v>0.28699999999999998</v>
      </c>
      <c r="E17" s="6">
        <v>46.66</v>
      </c>
      <c r="F17" s="6">
        <v>1.2</v>
      </c>
      <c r="G17" s="6">
        <v>6.4000000000000001E-2</v>
      </c>
      <c r="H17" s="5">
        <v>1</v>
      </c>
      <c r="I17" s="27">
        <f t="shared" si="0"/>
        <v>1.2</v>
      </c>
      <c r="J17" s="27">
        <f t="shared" si="1"/>
        <v>6.4000000000000001E-2</v>
      </c>
      <c r="K17" s="5">
        <v>237</v>
      </c>
      <c r="L17" s="5">
        <f t="shared" si="2"/>
        <v>1</v>
      </c>
      <c r="M17">
        <f t="shared" si="3"/>
        <v>676</v>
      </c>
      <c r="N17">
        <f t="shared" si="4"/>
        <v>2</v>
      </c>
      <c r="O17">
        <f t="shared" si="5"/>
        <v>0.1</v>
      </c>
    </row>
    <row r="18" spans="1:15">
      <c r="A18" s="5" t="s">
        <v>20</v>
      </c>
      <c r="B18" s="5">
        <v>4210</v>
      </c>
      <c r="C18" s="7">
        <v>0.22610875829999999</v>
      </c>
      <c r="D18" s="6">
        <v>0.309</v>
      </c>
      <c r="E18" s="6">
        <v>46.66</v>
      </c>
      <c r="F18" s="6">
        <v>0.7</v>
      </c>
      <c r="G18" s="6">
        <v>0.09</v>
      </c>
      <c r="H18" s="5">
        <v>1</v>
      </c>
      <c r="I18" s="27">
        <f t="shared" si="0"/>
        <v>0.7</v>
      </c>
      <c r="J18" s="27">
        <f t="shared" si="1"/>
        <v>0.09</v>
      </c>
      <c r="K18" s="5">
        <v>117</v>
      </c>
      <c r="L18" s="5">
        <f t="shared" si="2"/>
        <v>0</v>
      </c>
      <c r="M18">
        <f t="shared" si="3"/>
        <v>335</v>
      </c>
      <c r="N18">
        <f t="shared" si="4"/>
        <v>1</v>
      </c>
      <c r="O18">
        <f t="shared" si="5"/>
        <v>0.1</v>
      </c>
    </row>
    <row r="19" spans="1:15">
      <c r="A19" s="5" t="s">
        <v>20</v>
      </c>
      <c r="B19" s="5">
        <v>4210</v>
      </c>
      <c r="C19" s="7">
        <v>1.2821547250000001</v>
      </c>
      <c r="D19" s="6">
        <v>0.309</v>
      </c>
      <c r="E19" s="6">
        <v>46.66</v>
      </c>
      <c r="F19" s="6">
        <v>0.7</v>
      </c>
      <c r="G19" s="6">
        <v>0.09</v>
      </c>
      <c r="H19" s="5">
        <v>1</v>
      </c>
      <c r="I19" s="27">
        <f t="shared" si="0"/>
        <v>0.7</v>
      </c>
      <c r="J19" s="27">
        <f t="shared" si="1"/>
        <v>0.09</v>
      </c>
      <c r="K19" s="5">
        <v>779</v>
      </c>
      <c r="L19" s="5">
        <f t="shared" si="2"/>
        <v>2</v>
      </c>
      <c r="M19">
        <f t="shared" si="3"/>
        <v>1900</v>
      </c>
      <c r="N19">
        <f t="shared" si="4"/>
        <v>3</v>
      </c>
      <c r="O19">
        <f t="shared" si="5"/>
        <v>0.4</v>
      </c>
    </row>
    <row r="20" spans="1:15">
      <c r="A20" s="5" t="s">
        <v>20</v>
      </c>
      <c r="B20" s="5">
        <v>3100</v>
      </c>
      <c r="C20" s="7">
        <v>1.2033733999999999E-3</v>
      </c>
      <c r="D20" s="6">
        <v>0.252</v>
      </c>
      <c r="E20" s="6">
        <v>46.66</v>
      </c>
      <c r="F20" s="6">
        <v>1.2</v>
      </c>
      <c r="G20" s="6">
        <v>6.4000000000000001E-2</v>
      </c>
      <c r="H20" s="5">
        <v>1</v>
      </c>
      <c r="I20" s="27">
        <f t="shared" si="0"/>
        <v>1.2</v>
      </c>
      <c r="J20" s="27">
        <f t="shared" si="1"/>
        <v>6.4000000000000001E-2</v>
      </c>
      <c r="K20" s="5">
        <v>60</v>
      </c>
      <c r="L20" s="5">
        <f t="shared" si="2"/>
        <v>0</v>
      </c>
      <c r="M20">
        <f t="shared" si="3"/>
        <v>1</v>
      </c>
      <c r="N20">
        <f t="shared" si="4"/>
        <v>0</v>
      </c>
      <c r="O20">
        <f t="shared" si="5"/>
        <v>0</v>
      </c>
    </row>
    <row r="21" spans="1:15">
      <c r="A21" s="5" t="s">
        <v>20</v>
      </c>
      <c r="B21" s="5">
        <v>3100</v>
      </c>
      <c r="C21" s="7">
        <v>8.2837078100000003E-2</v>
      </c>
      <c r="D21" s="6">
        <v>0.3</v>
      </c>
      <c r="E21" s="6">
        <v>46.66</v>
      </c>
      <c r="F21" s="6">
        <v>1.2</v>
      </c>
      <c r="G21" s="6">
        <v>6.4000000000000001E-2</v>
      </c>
      <c r="H21" s="5">
        <v>1</v>
      </c>
      <c r="I21" s="27">
        <f t="shared" si="0"/>
        <v>1.2</v>
      </c>
      <c r="J21" s="27">
        <f t="shared" si="1"/>
        <v>6.4000000000000001E-2</v>
      </c>
      <c r="K21" s="5">
        <v>42</v>
      </c>
      <c r="L21" s="5">
        <f t="shared" si="2"/>
        <v>0</v>
      </c>
      <c r="M21">
        <f t="shared" si="3"/>
        <v>119</v>
      </c>
      <c r="N21">
        <f t="shared" si="4"/>
        <v>0</v>
      </c>
      <c r="O21">
        <f t="shared" si="5"/>
        <v>0</v>
      </c>
    </row>
    <row r="22" spans="1:15">
      <c r="A22" s="5" t="s">
        <v>20</v>
      </c>
      <c r="B22" s="5">
        <v>4210</v>
      </c>
      <c r="C22" s="7">
        <v>4.8208457099999998E-2</v>
      </c>
      <c r="D22" s="6">
        <v>0.309</v>
      </c>
      <c r="E22" s="6">
        <v>46.66</v>
      </c>
      <c r="F22" s="6">
        <v>0.7</v>
      </c>
      <c r="G22" s="6">
        <v>0.09</v>
      </c>
      <c r="H22" s="5">
        <v>1</v>
      </c>
      <c r="I22" s="27">
        <f t="shared" si="0"/>
        <v>0.7</v>
      </c>
      <c r="J22" s="27">
        <f t="shared" si="1"/>
        <v>0.09</v>
      </c>
      <c r="K22" s="5">
        <v>25</v>
      </c>
      <c r="L22" s="5">
        <f t="shared" si="2"/>
        <v>0</v>
      </c>
      <c r="M22">
        <f t="shared" si="3"/>
        <v>71</v>
      </c>
      <c r="N22">
        <f t="shared" si="4"/>
        <v>0</v>
      </c>
      <c r="O22">
        <f t="shared" si="5"/>
        <v>0</v>
      </c>
    </row>
    <row r="23" spans="1:15">
      <c r="A23" s="5" t="s">
        <v>20</v>
      </c>
      <c r="B23" s="5">
        <v>4210</v>
      </c>
      <c r="C23" s="7">
        <v>0.21860493149999999</v>
      </c>
      <c r="D23" s="6">
        <v>0.25800000000000001</v>
      </c>
      <c r="E23" s="6">
        <v>46.66</v>
      </c>
      <c r="F23" s="6">
        <v>0.7</v>
      </c>
      <c r="G23" s="6">
        <v>0.09</v>
      </c>
      <c r="H23" s="5">
        <v>1</v>
      </c>
      <c r="I23" s="27">
        <f t="shared" si="0"/>
        <v>0.7</v>
      </c>
      <c r="J23" s="27">
        <f t="shared" si="1"/>
        <v>0.09</v>
      </c>
      <c r="K23" s="5">
        <v>95</v>
      </c>
      <c r="L23" s="5">
        <f t="shared" si="2"/>
        <v>0</v>
      </c>
      <c r="M23">
        <f t="shared" si="3"/>
        <v>271</v>
      </c>
      <c r="N23">
        <f t="shared" si="4"/>
        <v>0</v>
      </c>
      <c r="O23">
        <f t="shared" si="5"/>
        <v>0.1</v>
      </c>
    </row>
    <row r="24" spans="1:15">
      <c r="A24" s="5" t="s">
        <v>20</v>
      </c>
      <c r="B24" s="5">
        <v>4210</v>
      </c>
      <c r="C24" s="7">
        <v>0.1465239498</v>
      </c>
      <c r="D24" s="6">
        <v>0.25800000000000001</v>
      </c>
      <c r="E24" s="6">
        <v>46.66</v>
      </c>
      <c r="F24" s="6">
        <v>0.7</v>
      </c>
      <c r="G24" s="6">
        <v>0.09</v>
      </c>
      <c r="H24" s="5">
        <v>1</v>
      </c>
      <c r="I24" s="27">
        <f t="shared" si="0"/>
        <v>0.7</v>
      </c>
      <c r="J24" s="27">
        <f t="shared" si="1"/>
        <v>0.09</v>
      </c>
      <c r="K24" s="5">
        <v>64</v>
      </c>
      <c r="L24" s="5">
        <f t="shared" si="2"/>
        <v>0</v>
      </c>
      <c r="M24">
        <f t="shared" si="3"/>
        <v>181</v>
      </c>
      <c r="N24">
        <f t="shared" si="4"/>
        <v>0</v>
      </c>
      <c r="O24">
        <f t="shared" si="5"/>
        <v>0</v>
      </c>
    </row>
    <row r="25" spans="1:15">
      <c r="A25" s="5" t="s">
        <v>20</v>
      </c>
      <c r="B25" s="5">
        <v>6410</v>
      </c>
      <c r="C25" s="7">
        <v>7.1241738999999998E-2</v>
      </c>
      <c r="D25" s="6">
        <v>0.26600000000000001</v>
      </c>
      <c r="E25" s="6">
        <v>46.66</v>
      </c>
      <c r="F25" s="6">
        <v>0</v>
      </c>
      <c r="G25" s="6">
        <v>0</v>
      </c>
      <c r="H25" s="5">
        <v>1</v>
      </c>
      <c r="I25" s="27">
        <f t="shared" si="0"/>
        <v>0</v>
      </c>
      <c r="J25" s="27">
        <f t="shared" si="1"/>
        <v>0</v>
      </c>
      <c r="K25" s="5">
        <v>32</v>
      </c>
      <c r="L25" s="5">
        <f t="shared" si="2"/>
        <v>0</v>
      </c>
      <c r="M25">
        <f t="shared" si="3"/>
        <v>91</v>
      </c>
      <c r="N25">
        <f t="shared" si="4"/>
        <v>0</v>
      </c>
      <c r="O25">
        <f t="shared" si="5"/>
        <v>0</v>
      </c>
    </row>
    <row r="26" spans="1:15">
      <c r="A26" s="5" t="s">
        <v>20</v>
      </c>
      <c r="B26" s="5">
        <v>4210</v>
      </c>
      <c r="C26" s="7">
        <v>8.1943390000000004E-4</v>
      </c>
      <c r="D26" s="6">
        <v>0.25800000000000001</v>
      </c>
      <c r="E26" s="6">
        <v>46.66</v>
      </c>
      <c r="F26" s="6">
        <v>0.7</v>
      </c>
      <c r="G26" s="6">
        <v>0.09</v>
      </c>
      <c r="H26" s="5">
        <v>1</v>
      </c>
      <c r="I26" s="27">
        <f t="shared" si="0"/>
        <v>0.7</v>
      </c>
      <c r="J26" s="27">
        <f t="shared" si="1"/>
        <v>0.09</v>
      </c>
      <c r="K26" s="5">
        <v>72</v>
      </c>
      <c r="L26" s="5">
        <f t="shared" si="2"/>
        <v>0</v>
      </c>
      <c r="M26">
        <f t="shared" si="3"/>
        <v>1</v>
      </c>
      <c r="N26">
        <f t="shared" si="4"/>
        <v>0</v>
      </c>
      <c r="O26">
        <f t="shared" si="5"/>
        <v>0</v>
      </c>
    </row>
    <row r="27" spans="1:15">
      <c r="A27" s="5" t="s">
        <v>20</v>
      </c>
      <c r="B27" s="5">
        <v>6410</v>
      </c>
      <c r="C27" s="7">
        <v>3.1530759990999999</v>
      </c>
      <c r="D27" s="6">
        <v>0.247</v>
      </c>
      <c r="E27" s="6">
        <v>46.66</v>
      </c>
      <c r="F27" s="6">
        <v>0</v>
      </c>
      <c r="G27" s="6">
        <v>0</v>
      </c>
      <c r="H27" s="5">
        <v>1</v>
      </c>
      <c r="I27" s="27">
        <f t="shared" si="0"/>
        <v>0</v>
      </c>
      <c r="J27" s="27">
        <f t="shared" si="1"/>
        <v>0</v>
      </c>
      <c r="K27" s="5">
        <v>1309</v>
      </c>
      <c r="L27" s="5">
        <f t="shared" si="2"/>
        <v>3</v>
      </c>
      <c r="M27">
        <f t="shared" si="3"/>
        <v>3735</v>
      </c>
      <c r="N27">
        <f t="shared" si="4"/>
        <v>0</v>
      </c>
      <c r="O27">
        <f t="shared" si="5"/>
        <v>0</v>
      </c>
    </row>
    <row r="28" spans="1:15">
      <c r="A28" s="5" t="s">
        <v>20</v>
      </c>
      <c r="B28" s="5">
        <v>4210</v>
      </c>
      <c r="C28" s="7">
        <v>2.3577335000000001E-2</v>
      </c>
      <c r="D28" s="6">
        <v>0.25800000000000001</v>
      </c>
      <c r="E28" s="6">
        <v>46.66</v>
      </c>
      <c r="F28" s="6">
        <v>0.7</v>
      </c>
      <c r="G28" s="6">
        <v>0.09</v>
      </c>
      <c r="H28" s="5">
        <v>1</v>
      </c>
      <c r="I28" s="27">
        <f t="shared" si="0"/>
        <v>0.7</v>
      </c>
      <c r="J28" s="27">
        <f t="shared" si="1"/>
        <v>0.09</v>
      </c>
      <c r="K28" s="5">
        <v>10</v>
      </c>
      <c r="L28" s="5">
        <f t="shared" si="2"/>
        <v>0</v>
      </c>
      <c r="M28">
        <f t="shared" si="3"/>
        <v>29</v>
      </c>
      <c r="N28">
        <f t="shared" si="4"/>
        <v>0</v>
      </c>
      <c r="O28">
        <f t="shared" si="5"/>
        <v>0</v>
      </c>
    </row>
    <row r="29" spans="1:15">
      <c r="A29" s="5" t="s">
        <v>20</v>
      </c>
      <c r="B29" s="5">
        <v>4210</v>
      </c>
      <c r="C29" s="7">
        <v>7.3510931500000001E-2</v>
      </c>
      <c r="D29" s="6">
        <v>0.25800000000000001</v>
      </c>
      <c r="E29" s="6">
        <v>46.66</v>
      </c>
      <c r="F29" s="6">
        <v>0.7</v>
      </c>
      <c r="G29" s="6">
        <v>0.09</v>
      </c>
      <c r="H29" s="5">
        <v>1</v>
      </c>
      <c r="I29" s="27">
        <f t="shared" si="0"/>
        <v>0.7</v>
      </c>
      <c r="J29" s="27">
        <f t="shared" si="1"/>
        <v>0.09</v>
      </c>
      <c r="K29" s="5">
        <v>32</v>
      </c>
      <c r="L29" s="5">
        <f t="shared" si="2"/>
        <v>0</v>
      </c>
      <c r="M29">
        <f t="shared" si="3"/>
        <v>91</v>
      </c>
      <c r="N29">
        <f t="shared" si="4"/>
        <v>0</v>
      </c>
      <c r="O29">
        <f t="shared" si="5"/>
        <v>0</v>
      </c>
    </row>
    <row r="30" spans="1:15">
      <c r="A30" s="5" t="s">
        <v>20</v>
      </c>
      <c r="B30" s="5">
        <v>3200</v>
      </c>
      <c r="C30" s="7">
        <v>3.1969474400000003E-2</v>
      </c>
      <c r="D30" s="6">
        <v>0.23100000000000001</v>
      </c>
      <c r="E30" s="6">
        <v>46.66</v>
      </c>
      <c r="F30" s="6">
        <v>1.2</v>
      </c>
      <c r="G30" s="6">
        <v>6.4000000000000001E-2</v>
      </c>
      <c r="H30" s="5">
        <v>1</v>
      </c>
      <c r="I30" s="27">
        <f t="shared" si="0"/>
        <v>1.2</v>
      </c>
      <c r="J30" s="27">
        <f t="shared" si="1"/>
        <v>6.4000000000000001E-2</v>
      </c>
      <c r="K30" s="5">
        <v>12</v>
      </c>
      <c r="L30" s="5">
        <f t="shared" si="2"/>
        <v>0</v>
      </c>
      <c r="M30">
        <f t="shared" si="3"/>
        <v>35</v>
      </c>
      <c r="N30">
        <f t="shared" si="4"/>
        <v>0</v>
      </c>
      <c r="O30">
        <f t="shared" si="5"/>
        <v>0</v>
      </c>
    </row>
    <row r="31" spans="1:15">
      <c r="A31" s="5" t="s">
        <v>20</v>
      </c>
      <c r="B31" s="5">
        <v>6410</v>
      </c>
      <c r="C31" s="7">
        <v>4.4436731600000001E-2</v>
      </c>
      <c r="D31" s="6">
        <v>0.247</v>
      </c>
      <c r="E31" s="6">
        <v>46.66</v>
      </c>
      <c r="F31" s="6">
        <v>0</v>
      </c>
      <c r="G31" s="6">
        <v>0</v>
      </c>
      <c r="H31" s="5">
        <v>1</v>
      </c>
      <c r="I31" s="27">
        <f t="shared" si="0"/>
        <v>0</v>
      </c>
      <c r="J31" s="27">
        <f t="shared" si="1"/>
        <v>0</v>
      </c>
      <c r="K31" s="5">
        <v>18</v>
      </c>
      <c r="L31" s="5">
        <f t="shared" si="2"/>
        <v>0</v>
      </c>
      <c r="M31">
        <f t="shared" si="3"/>
        <v>53</v>
      </c>
      <c r="N31">
        <f t="shared" si="4"/>
        <v>0</v>
      </c>
      <c r="O31">
        <f t="shared" si="5"/>
        <v>0</v>
      </c>
    </row>
    <row r="32" spans="1:15">
      <c r="A32" s="5" t="s">
        <v>20</v>
      </c>
      <c r="B32" s="5">
        <v>3100</v>
      </c>
      <c r="C32" s="7">
        <v>8.3206329999999996E-4</v>
      </c>
      <c r="D32" s="6">
        <v>0.3</v>
      </c>
      <c r="E32" s="6">
        <v>46.66</v>
      </c>
      <c r="F32" s="6">
        <v>1.2</v>
      </c>
      <c r="G32" s="6">
        <v>6.4000000000000001E-2</v>
      </c>
      <c r="H32" s="5">
        <v>1</v>
      </c>
      <c r="I32" s="27">
        <f t="shared" si="0"/>
        <v>1.2</v>
      </c>
      <c r="J32" s="27">
        <f t="shared" si="1"/>
        <v>6.4000000000000001E-2</v>
      </c>
      <c r="K32" s="5">
        <v>0</v>
      </c>
      <c r="L32" s="5">
        <f t="shared" si="2"/>
        <v>0</v>
      </c>
      <c r="M32">
        <f t="shared" si="3"/>
        <v>1</v>
      </c>
      <c r="N32">
        <f t="shared" si="4"/>
        <v>0</v>
      </c>
      <c r="O32">
        <f t="shared" si="5"/>
        <v>0</v>
      </c>
    </row>
    <row r="33" spans="1:15">
      <c r="A33" s="5" t="s">
        <v>20</v>
      </c>
      <c r="B33" s="5">
        <v>6410</v>
      </c>
      <c r="C33" s="7">
        <v>0.51104907460000004</v>
      </c>
      <c r="D33" s="6">
        <v>0.26600000000000001</v>
      </c>
      <c r="E33" s="6">
        <v>46.66</v>
      </c>
      <c r="F33" s="6">
        <v>0</v>
      </c>
      <c r="G33" s="6">
        <v>0</v>
      </c>
      <c r="H33" s="5">
        <v>1</v>
      </c>
      <c r="I33" s="27">
        <f t="shared" si="0"/>
        <v>0</v>
      </c>
      <c r="J33" s="27">
        <f t="shared" si="1"/>
        <v>0</v>
      </c>
      <c r="K33" s="5">
        <v>228</v>
      </c>
      <c r="L33" s="5">
        <f t="shared" si="2"/>
        <v>1</v>
      </c>
      <c r="M33">
        <f t="shared" si="3"/>
        <v>652</v>
      </c>
      <c r="N33">
        <f t="shared" si="4"/>
        <v>0</v>
      </c>
      <c r="O33">
        <f t="shared" si="5"/>
        <v>0</v>
      </c>
    </row>
    <row r="34" spans="1:15">
      <c r="A34" s="5" t="s">
        <v>20</v>
      </c>
      <c r="B34" s="5">
        <v>1750</v>
      </c>
      <c r="C34" s="7">
        <v>0.177291171</v>
      </c>
      <c r="D34" s="6">
        <v>0.76800000000000002</v>
      </c>
      <c r="E34" s="6">
        <v>46.66</v>
      </c>
      <c r="F34" s="6">
        <v>1.8</v>
      </c>
      <c r="G34" s="6">
        <v>0.47799999999999998</v>
      </c>
      <c r="H34" s="5">
        <v>1</v>
      </c>
      <c r="I34" s="27">
        <f t="shared" si="0"/>
        <v>1.8</v>
      </c>
      <c r="J34" s="27">
        <f t="shared" si="1"/>
        <v>0.47799999999999998</v>
      </c>
      <c r="K34" s="5">
        <v>229</v>
      </c>
      <c r="L34" s="5">
        <f t="shared" si="2"/>
        <v>1</v>
      </c>
      <c r="M34">
        <f t="shared" si="3"/>
        <v>653</v>
      </c>
      <c r="N34">
        <f t="shared" si="4"/>
        <v>3</v>
      </c>
      <c r="O34">
        <f t="shared" si="5"/>
        <v>0.7</v>
      </c>
    </row>
    <row r="35" spans="1:15">
      <c r="A35" s="5" t="s">
        <v>20</v>
      </c>
      <c r="B35" s="5">
        <v>1750</v>
      </c>
      <c r="C35" s="7">
        <v>3.0613909000000001E-3</v>
      </c>
      <c r="D35" s="6">
        <v>0.76800000000000002</v>
      </c>
      <c r="E35" s="6">
        <v>46.66</v>
      </c>
      <c r="F35" s="6">
        <v>1.8</v>
      </c>
      <c r="G35" s="6">
        <v>0.47799999999999998</v>
      </c>
      <c r="H35" s="5">
        <v>1</v>
      </c>
      <c r="I35" s="27">
        <f t="shared" si="0"/>
        <v>1.8</v>
      </c>
      <c r="J35" s="27">
        <f t="shared" si="1"/>
        <v>0.47799999999999998</v>
      </c>
      <c r="K35" s="5">
        <v>4</v>
      </c>
      <c r="L35" s="5">
        <f t="shared" si="2"/>
        <v>0</v>
      </c>
      <c r="M35">
        <f t="shared" si="3"/>
        <v>11</v>
      </c>
      <c r="N35">
        <f t="shared" si="4"/>
        <v>0</v>
      </c>
      <c r="O35">
        <f t="shared" si="5"/>
        <v>0</v>
      </c>
    </row>
    <row r="36" spans="1:15">
      <c r="A36" s="5" t="s">
        <v>20</v>
      </c>
      <c r="B36" s="5">
        <v>4210</v>
      </c>
      <c r="C36" s="7">
        <v>0.28595798100000003</v>
      </c>
      <c r="D36" s="6">
        <v>0.25800000000000001</v>
      </c>
      <c r="E36" s="6">
        <v>46.66</v>
      </c>
      <c r="F36" s="6">
        <v>0.7</v>
      </c>
      <c r="G36" s="6">
        <v>0.09</v>
      </c>
      <c r="H36" s="5">
        <v>1</v>
      </c>
      <c r="I36" s="27">
        <f t="shared" si="0"/>
        <v>0.7</v>
      </c>
      <c r="J36" s="27">
        <f t="shared" si="1"/>
        <v>0.09</v>
      </c>
      <c r="K36" s="5">
        <v>124</v>
      </c>
      <c r="L36" s="5">
        <f t="shared" si="2"/>
        <v>0</v>
      </c>
      <c r="M36">
        <f t="shared" si="3"/>
        <v>354</v>
      </c>
      <c r="N36">
        <f t="shared" si="4"/>
        <v>1</v>
      </c>
      <c r="O36">
        <f t="shared" si="5"/>
        <v>0.1</v>
      </c>
    </row>
    <row r="37" spans="1:15">
      <c r="A37" s="5" t="s">
        <v>20</v>
      </c>
      <c r="B37" s="5">
        <v>1750</v>
      </c>
      <c r="C37" s="7">
        <v>6.3678948000000001E-3</v>
      </c>
      <c r="D37" s="6">
        <v>0.76800000000000002</v>
      </c>
      <c r="E37" s="6">
        <v>46.66</v>
      </c>
      <c r="F37" s="6">
        <v>1.8</v>
      </c>
      <c r="G37" s="6">
        <v>0.47799999999999998</v>
      </c>
      <c r="H37" s="5">
        <v>1</v>
      </c>
      <c r="I37" s="27">
        <f t="shared" si="0"/>
        <v>1.8</v>
      </c>
      <c r="J37" s="27">
        <f t="shared" si="1"/>
        <v>0.47799999999999998</v>
      </c>
      <c r="K37" s="5">
        <v>8</v>
      </c>
      <c r="L37" s="5">
        <f t="shared" si="2"/>
        <v>0</v>
      </c>
      <c r="M37">
        <f t="shared" si="3"/>
        <v>23</v>
      </c>
      <c r="N37">
        <f t="shared" si="4"/>
        <v>0</v>
      </c>
      <c r="O37">
        <f t="shared" si="5"/>
        <v>0</v>
      </c>
    </row>
    <row r="38" spans="1:15">
      <c r="A38" s="5" t="s">
        <v>20</v>
      </c>
      <c r="B38" s="5">
        <v>3200</v>
      </c>
      <c r="C38" s="7">
        <v>0.1177922916</v>
      </c>
      <c r="D38" s="6">
        <v>0.28699999999999998</v>
      </c>
      <c r="E38" s="6">
        <v>46.66</v>
      </c>
      <c r="F38" s="6">
        <v>1.2</v>
      </c>
      <c r="G38" s="6">
        <v>6.4000000000000001E-2</v>
      </c>
      <c r="H38" s="5">
        <v>1</v>
      </c>
      <c r="I38" s="27">
        <f t="shared" si="0"/>
        <v>1.2</v>
      </c>
      <c r="J38" s="27">
        <f t="shared" si="1"/>
        <v>6.4000000000000001E-2</v>
      </c>
      <c r="K38" s="5">
        <v>57</v>
      </c>
      <c r="L38" s="5">
        <f t="shared" si="2"/>
        <v>0</v>
      </c>
      <c r="M38">
        <f t="shared" si="3"/>
        <v>162</v>
      </c>
      <c r="N38">
        <f t="shared" si="4"/>
        <v>0</v>
      </c>
      <c r="O38">
        <f t="shared" si="5"/>
        <v>0</v>
      </c>
    </row>
    <row r="39" spans="1:15">
      <c r="A39" s="5" t="s">
        <v>20</v>
      </c>
      <c r="B39" s="5">
        <v>4210</v>
      </c>
      <c r="C39" s="7">
        <v>0.43251993729999999</v>
      </c>
      <c r="D39" s="6">
        <v>0.309</v>
      </c>
      <c r="E39" s="6">
        <v>46.66</v>
      </c>
      <c r="F39" s="6">
        <v>0.7</v>
      </c>
      <c r="G39" s="6">
        <v>0.09</v>
      </c>
      <c r="H39" s="5">
        <v>1</v>
      </c>
      <c r="I39" s="27">
        <f t="shared" si="0"/>
        <v>0.7</v>
      </c>
      <c r="J39" s="27">
        <f t="shared" si="1"/>
        <v>0.09</v>
      </c>
      <c r="K39" s="5">
        <v>225</v>
      </c>
      <c r="L39" s="5">
        <f t="shared" si="2"/>
        <v>1</v>
      </c>
      <c r="M39">
        <f t="shared" si="3"/>
        <v>641</v>
      </c>
      <c r="N39">
        <f t="shared" si="4"/>
        <v>1</v>
      </c>
      <c r="O39">
        <f t="shared" si="5"/>
        <v>0.1</v>
      </c>
    </row>
    <row r="40" spans="1:15">
      <c r="A40" s="5" t="s">
        <v>20</v>
      </c>
      <c r="B40" s="5">
        <v>6410</v>
      </c>
      <c r="C40" s="7">
        <v>1.79711803E-2</v>
      </c>
      <c r="D40" s="6">
        <v>0.26600000000000001</v>
      </c>
      <c r="E40" s="6">
        <v>46.66</v>
      </c>
      <c r="F40" s="6">
        <v>0</v>
      </c>
      <c r="G40" s="6">
        <v>0</v>
      </c>
      <c r="H40" s="5">
        <v>1</v>
      </c>
      <c r="I40" s="27">
        <f t="shared" si="0"/>
        <v>0</v>
      </c>
      <c r="J40" s="27">
        <f t="shared" si="1"/>
        <v>0</v>
      </c>
      <c r="K40" s="5">
        <v>8</v>
      </c>
      <c r="L40" s="5">
        <f t="shared" si="2"/>
        <v>0</v>
      </c>
      <c r="M40">
        <f t="shared" si="3"/>
        <v>23</v>
      </c>
      <c r="N40">
        <f t="shared" si="4"/>
        <v>0</v>
      </c>
      <c r="O40">
        <f t="shared" si="5"/>
        <v>0</v>
      </c>
    </row>
    <row r="41" spans="1:15">
      <c r="A41" s="5" t="s">
        <v>20</v>
      </c>
      <c r="B41" s="5">
        <v>4210</v>
      </c>
      <c r="C41" s="7">
        <v>0.1224987672</v>
      </c>
      <c r="D41" s="6">
        <v>0.25800000000000001</v>
      </c>
      <c r="E41" s="6">
        <v>46.66</v>
      </c>
      <c r="F41" s="6">
        <v>0.7</v>
      </c>
      <c r="G41" s="6">
        <v>0.09</v>
      </c>
      <c r="H41" s="5">
        <v>1</v>
      </c>
      <c r="I41" s="27">
        <f t="shared" si="0"/>
        <v>0.7</v>
      </c>
      <c r="J41" s="27">
        <f t="shared" si="1"/>
        <v>0.09</v>
      </c>
      <c r="K41" s="5">
        <v>53</v>
      </c>
      <c r="L41" s="5">
        <f t="shared" si="2"/>
        <v>0</v>
      </c>
      <c r="M41">
        <f t="shared" si="3"/>
        <v>152</v>
      </c>
      <c r="N41">
        <f t="shared" si="4"/>
        <v>0</v>
      </c>
      <c r="O41">
        <f t="shared" si="5"/>
        <v>0</v>
      </c>
    </row>
    <row r="42" spans="1:15">
      <c r="A42" s="5" t="s">
        <v>20</v>
      </c>
      <c r="B42" s="5">
        <v>3100</v>
      </c>
      <c r="C42" s="7">
        <v>1.9464827095999999</v>
      </c>
      <c r="D42" s="6">
        <v>0.252</v>
      </c>
      <c r="E42" s="6">
        <v>46.66</v>
      </c>
      <c r="F42" s="6">
        <v>1.2</v>
      </c>
      <c r="G42" s="6">
        <v>6.4000000000000001E-2</v>
      </c>
      <c r="H42" s="5">
        <v>1</v>
      </c>
      <c r="I42" s="27">
        <f t="shared" si="0"/>
        <v>1.2</v>
      </c>
      <c r="J42" s="27">
        <f t="shared" si="1"/>
        <v>6.4000000000000001E-2</v>
      </c>
      <c r="K42" s="5">
        <v>824</v>
      </c>
      <c r="L42" s="5">
        <f t="shared" si="2"/>
        <v>2</v>
      </c>
      <c r="M42">
        <f t="shared" si="3"/>
        <v>2353</v>
      </c>
      <c r="N42">
        <f t="shared" si="4"/>
        <v>6</v>
      </c>
      <c r="O42">
        <f t="shared" si="5"/>
        <v>0.3</v>
      </c>
    </row>
    <row r="43" spans="1:15">
      <c r="A43" s="5" t="s">
        <v>20</v>
      </c>
      <c r="B43" s="5">
        <v>3100</v>
      </c>
      <c r="C43" s="7">
        <v>2.7232766700000001E-2</v>
      </c>
      <c r="D43" s="6">
        <v>0.252</v>
      </c>
      <c r="E43" s="6">
        <v>46.66</v>
      </c>
      <c r="F43" s="6">
        <v>1.2</v>
      </c>
      <c r="G43" s="6">
        <v>6.4000000000000001E-2</v>
      </c>
      <c r="H43" s="5">
        <v>1</v>
      </c>
      <c r="I43" s="27">
        <f t="shared" si="0"/>
        <v>1.2</v>
      </c>
      <c r="J43" s="27">
        <f t="shared" si="1"/>
        <v>6.4000000000000001E-2</v>
      </c>
      <c r="K43" s="5">
        <v>12</v>
      </c>
      <c r="L43" s="5">
        <f t="shared" si="2"/>
        <v>0</v>
      </c>
      <c r="M43">
        <f t="shared" si="3"/>
        <v>33</v>
      </c>
      <c r="N43">
        <f t="shared" si="4"/>
        <v>0</v>
      </c>
      <c r="O43">
        <f t="shared" si="5"/>
        <v>0</v>
      </c>
    </row>
    <row r="44" spans="1:15">
      <c r="A44" s="5" t="s">
        <v>20</v>
      </c>
      <c r="B44" s="5">
        <v>6410</v>
      </c>
      <c r="C44" s="7">
        <v>3.49108749E-2</v>
      </c>
      <c r="D44" s="6">
        <v>0.26600000000000001</v>
      </c>
      <c r="E44" s="6">
        <v>46.66</v>
      </c>
      <c r="F44" s="6">
        <v>0</v>
      </c>
      <c r="G44" s="6">
        <v>0</v>
      </c>
      <c r="H44" s="5">
        <v>1</v>
      </c>
      <c r="I44" s="27">
        <f t="shared" si="0"/>
        <v>0</v>
      </c>
      <c r="J44" s="27">
        <f t="shared" si="1"/>
        <v>0</v>
      </c>
      <c r="K44" s="5">
        <v>16</v>
      </c>
      <c r="L44" s="5">
        <f t="shared" si="2"/>
        <v>0</v>
      </c>
      <c r="M44">
        <f t="shared" si="3"/>
        <v>45</v>
      </c>
      <c r="N44">
        <f t="shared" si="4"/>
        <v>0</v>
      </c>
      <c r="O44">
        <f t="shared" si="5"/>
        <v>0</v>
      </c>
    </row>
    <row r="45" spans="1:15">
      <c r="A45" s="5" t="s">
        <v>20</v>
      </c>
      <c r="B45" s="5">
        <v>6410</v>
      </c>
      <c r="C45" s="7">
        <v>0.31367913679999998</v>
      </c>
      <c r="D45" s="6">
        <v>0.247</v>
      </c>
      <c r="E45" s="6">
        <v>46.66</v>
      </c>
      <c r="F45" s="6">
        <v>0</v>
      </c>
      <c r="G45" s="6">
        <v>0</v>
      </c>
      <c r="H45" s="5">
        <v>1</v>
      </c>
      <c r="I45" s="27">
        <f t="shared" si="0"/>
        <v>0</v>
      </c>
      <c r="J45" s="27">
        <f t="shared" si="1"/>
        <v>0</v>
      </c>
      <c r="K45" s="5">
        <v>130</v>
      </c>
      <c r="L45" s="5">
        <f t="shared" si="2"/>
        <v>0</v>
      </c>
      <c r="M45">
        <f t="shared" si="3"/>
        <v>372</v>
      </c>
      <c r="N45">
        <f t="shared" si="4"/>
        <v>0</v>
      </c>
      <c r="O45">
        <f t="shared" si="5"/>
        <v>0</v>
      </c>
    </row>
    <row r="46" spans="1:15">
      <c r="A46" s="5" t="s">
        <v>20</v>
      </c>
      <c r="B46" s="5">
        <v>3200</v>
      </c>
      <c r="C46" s="7">
        <v>1.2247372100000001E-2</v>
      </c>
      <c r="D46" s="6">
        <v>0.28699999999999998</v>
      </c>
      <c r="E46" s="6">
        <v>46.66</v>
      </c>
      <c r="F46" s="6">
        <v>1.2</v>
      </c>
      <c r="G46" s="6">
        <v>6.4000000000000001E-2</v>
      </c>
      <c r="H46" s="5">
        <v>1</v>
      </c>
      <c r="I46" s="27">
        <f t="shared" si="0"/>
        <v>1.2</v>
      </c>
      <c r="J46" s="27">
        <f t="shared" si="1"/>
        <v>6.4000000000000001E-2</v>
      </c>
      <c r="K46" s="5">
        <v>133</v>
      </c>
      <c r="L46" s="5">
        <f t="shared" si="2"/>
        <v>0</v>
      </c>
      <c r="M46">
        <f t="shared" si="3"/>
        <v>17</v>
      </c>
      <c r="N46">
        <f t="shared" si="4"/>
        <v>0</v>
      </c>
      <c r="O46">
        <f t="shared" si="5"/>
        <v>0</v>
      </c>
    </row>
    <row r="47" spans="1:15">
      <c r="A47" s="5" t="s">
        <v>20</v>
      </c>
      <c r="B47" s="5">
        <v>4210</v>
      </c>
      <c r="C47" s="7">
        <v>8.9594149999999999E-4</v>
      </c>
      <c r="D47" s="6">
        <v>0.25800000000000001</v>
      </c>
      <c r="E47" s="6">
        <v>46.66</v>
      </c>
      <c r="F47" s="6">
        <v>0.7</v>
      </c>
      <c r="G47" s="6">
        <v>0.09</v>
      </c>
      <c r="H47" s="5">
        <v>1</v>
      </c>
      <c r="I47" s="27">
        <f t="shared" si="0"/>
        <v>0.7</v>
      </c>
      <c r="J47" s="27">
        <f t="shared" si="1"/>
        <v>0.09</v>
      </c>
      <c r="K47" s="5">
        <v>0</v>
      </c>
      <c r="L47" s="5">
        <f t="shared" si="2"/>
        <v>0</v>
      </c>
      <c r="M47">
        <f t="shared" si="3"/>
        <v>1</v>
      </c>
      <c r="N47">
        <f t="shared" si="4"/>
        <v>0</v>
      </c>
      <c r="O47">
        <f t="shared" si="5"/>
        <v>0</v>
      </c>
    </row>
    <row r="48" spans="1:15">
      <c r="A48" s="5" t="s">
        <v>20</v>
      </c>
      <c r="B48" s="5">
        <v>4210</v>
      </c>
      <c r="C48" s="7">
        <v>2.28285126E-2</v>
      </c>
      <c r="D48" s="6">
        <v>0.309</v>
      </c>
      <c r="E48" s="6">
        <v>46.66</v>
      </c>
      <c r="F48" s="6">
        <v>0.7</v>
      </c>
      <c r="G48" s="6">
        <v>0.09</v>
      </c>
      <c r="H48" s="5">
        <v>1</v>
      </c>
      <c r="I48" s="27">
        <f t="shared" si="0"/>
        <v>0.7</v>
      </c>
      <c r="J48" s="27">
        <f t="shared" si="1"/>
        <v>0.09</v>
      </c>
      <c r="K48" s="5">
        <v>12</v>
      </c>
      <c r="L48" s="5">
        <f t="shared" si="2"/>
        <v>0</v>
      </c>
      <c r="M48">
        <f t="shared" si="3"/>
        <v>34</v>
      </c>
      <c r="N48">
        <f t="shared" si="4"/>
        <v>0</v>
      </c>
      <c r="O48">
        <f t="shared" si="5"/>
        <v>0</v>
      </c>
    </row>
    <row r="49" spans="1:15">
      <c r="A49" s="5" t="s">
        <v>20</v>
      </c>
      <c r="B49" s="5">
        <v>3200</v>
      </c>
      <c r="C49" s="7">
        <v>3.9008451E-3</v>
      </c>
      <c r="D49" s="6">
        <v>0.23100000000000001</v>
      </c>
      <c r="E49" s="6">
        <v>46.66</v>
      </c>
      <c r="F49" s="6">
        <v>1.2</v>
      </c>
      <c r="G49" s="6">
        <v>6.4000000000000001E-2</v>
      </c>
      <c r="H49" s="5">
        <v>1</v>
      </c>
      <c r="I49" s="27">
        <f t="shared" si="0"/>
        <v>1.2</v>
      </c>
      <c r="J49" s="27">
        <f t="shared" si="1"/>
        <v>6.4000000000000001E-2</v>
      </c>
      <c r="K49" s="5">
        <v>24</v>
      </c>
      <c r="L49" s="5">
        <f t="shared" si="2"/>
        <v>0</v>
      </c>
      <c r="M49">
        <f t="shared" si="3"/>
        <v>4</v>
      </c>
      <c r="N49">
        <f t="shared" si="4"/>
        <v>0</v>
      </c>
      <c r="O49">
        <f t="shared" si="5"/>
        <v>0</v>
      </c>
    </row>
    <row r="50" spans="1:15">
      <c r="A50" s="5" t="s">
        <v>20</v>
      </c>
      <c r="B50" s="5">
        <v>3200</v>
      </c>
      <c r="C50" s="7">
        <v>2.4256716000000001E-3</v>
      </c>
      <c r="D50" s="6">
        <v>0.23100000000000001</v>
      </c>
      <c r="E50" s="6">
        <v>46.66</v>
      </c>
      <c r="F50" s="6">
        <v>1.2</v>
      </c>
      <c r="G50" s="6">
        <v>6.4000000000000001E-2</v>
      </c>
      <c r="H50" s="5">
        <v>1</v>
      </c>
      <c r="I50" s="27">
        <f t="shared" si="0"/>
        <v>1.2</v>
      </c>
      <c r="J50" s="27">
        <f t="shared" si="1"/>
        <v>6.4000000000000001E-2</v>
      </c>
      <c r="K50" s="5">
        <v>1</v>
      </c>
      <c r="L50" s="5">
        <f t="shared" si="2"/>
        <v>0</v>
      </c>
      <c r="M50">
        <f t="shared" si="3"/>
        <v>3</v>
      </c>
      <c r="N50">
        <f t="shared" si="4"/>
        <v>0</v>
      </c>
      <c r="O50">
        <f t="shared" si="5"/>
        <v>0</v>
      </c>
    </row>
    <row r="51" spans="1:15">
      <c r="A51" s="5" t="s">
        <v>20</v>
      </c>
      <c r="B51" s="5">
        <v>3200</v>
      </c>
      <c r="C51" s="7">
        <v>1.55027694E-2</v>
      </c>
      <c r="D51" s="6">
        <v>0.23100000000000001</v>
      </c>
      <c r="E51" s="6">
        <v>46.66</v>
      </c>
      <c r="F51" s="6">
        <v>1.2</v>
      </c>
      <c r="G51" s="6">
        <v>6.4000000000000001E-2</v>
      </c>
      <c r="H51" s="5">
        <v>1</v>
      </c>
      <c r="I51" s="27">
        <f t="shared" si="0"/>
        <v>1.2</v>
      </c>
      <c r="J51" s="27">
        <f t="shared" si="1"/>
        <v>6.4000000000000001E-2</v>
      </c>
      <c r="K51" s="5">
        <v>6</v>
      </c>
      <c r="L51" s="5">
        <f t="shared" si="2"/>
        <v>0</v>
      </c>
      <c r="M51">
        <f t="shared" si="3"/>
        <v>17</v>
      </c>
      <c r="N51">
        <f t="shared" si="4"/>
        <v>0</v>
      </c>
      <c r="O51">
        <f t="shared" si="5"/>
        <v>0</v>
      </c>
    </row>
    <row r="52" spans="1:15">
      <c r="A52" s="5" t="s">
        <v>20</v>
      </c>
      <c r="B52" s="5">
        <v>4210</v>
      </c>
      <c r="C52" s="7">
        <v>5.4112457699999998E-2</v>
      </c>
      <c r="D52" s="6">
        <v>0.25800000000000001</v>
      </c>
      <c r="E52" s="6">
        <v>46.66</v>
      </c>
      <c r="F52" s="6">
        <v>0.7</v>
      </c>
      <c r="G52" s="6">
        <v>0.09</v>
      </c>
      <c r="H52" s="5">
        <v>1</v>
      </c>
      <c r="I52" s="27">
        <f t="shared" si="0"/>
        <v>0.7</v>
      </c>
      <c r="J52" s="27">
        <f t="shared" si="1"/>
        <v>0.09</v>
      </c>
      <c r="K52" s="5">
        <v>23</v>
      </c>
      <c r="L52" s="5">
        <f t="shared" si="2"/>
        <v>0</v>
      </c>
      <c r="M52">
        <f t="shared" si="3"/>
        <v>67</v>
      </c>
      <c r="N52">
        <f t="shared" si="4"/>
        <v>0</v>
      </c>
      <c r="O52">
        <f t="shared" si="5"/>
        <v>0</v>
      </c>
    </row>
    <row r="53" spans="1:15">
      <c r="A53" s="5" t="s">
        <v>20</v>
      </c>
      <c r="B53" s="5">
        <v>3100</v>
      </c>
      <c r="C53" s="7">
        <v>4.9975924800000002E-2</v>
      </c>
      <c r="D53" s="6">
        <v>0.252</v>
      </c>
      <c r="E53" s="6">
        <v>46.66</v>
      </c>
      <c r="F53" s="6">
        <v>1.2</v>
      </c>
      <c r="G53" s="6">
        <v>6.4000000000000001E-2</v>
      </c>
      <c r="H53" s="5">
        <v>1</v>
      </c>
      <c r="I53" s="27">
        <f t="shared" si="0"/>
        <v>1.2</v>
      </c>
      <c r="J53" s="27">
        <f t="shared" si="1"/>
        <v>6.4000000000000001E-2</v>
      </c>
      <c r="K53" s="5">
        <v>21</v>
      </c>
      <c r="L53" s="5">
        <f t="shared" si="2"/>
        <v>0</v>
      </c>
      <c r="M53">
        <f t="shared" si="3"/>
        <v>60</v>
      </c>
      <c r="N53">
        <f t="shared" si="4"/>
        <v>0</v>
      </c>
      <c r="O53">
        <f t="shared" si="5"/>
        <v>0</v>
      </c>
    </row>
    <row r="54" spans="1:15">
      <c r="A54" s="5" t="s">
        <v>20</v>
      </c>
      <c r="B54" s="5">
        <v>4210</v>
      </c>
      <c r="C54" s="7">
        <v>8.8021360999999999E-3</v>
      </c>
      <c r="D54" s="6">
        <v>0.25800000000000001</v>
      </c>
      <c r="E54" s="6">
        <v>46.66</v>
      </c>
      <c r="F54" s="6">
        <v>0.7</v>
      </c>
      <c r="G54" s="6">
        <v>0.09</v>
      </c>
      <c r="H54" s="5">
        <v>1</v>
      </c>
      <c r="I54" s="27">
        <f t="shared" si="0"/>
        <v>0.7</v>
      </c>
      <c r="J54" s="27">
        <f t="shared" si="1"/>
        <v>0.09</v>
      </c>
      <c r="K54" s="5">
        <v>4</v>
      </c>
      <c r="L54" s="5">
        <f t="shared" si="2"/>
        <v>0</v>
      </c>
      <c r="M54">
        <f t="shared" si="3"/>
        <v>11</v>
      </c>
      <c r="N54">
        <f t="shared" si="4"/>
        <v>0</v>
      </c>
      <c r="O54">
        <f t="shared" si="5"/>
        <v>0</v>
      </c>
    </row>
    <row r="55" spans="1:15">
      <c r="A55" s="5" t="s">
        <v>20</v>
      </c>
      <c r="B55" s="5">
        <v>6410</v>
      </c>
      <c r="C55" s="7">
        <v>2.95579508E-2</v>
      </c>
      <c r="D55" s="6">
        <v>0.26600000000000001</v>
      </c>
      <c r="E55" s="6">
        <v>46.66</v>
      </c>
      <c r="F55" s="6">
        <v>0</v>
      </c>
      <c r="G55" s="6">
        <v>0</v>
      </c>
      <c r="H55" s="5">
        <v>1</v>
      </c>
      <c r="I55" s="27">
        <f t="shared" si="0"/>
        <v>0</v>
      </c>
      <c r="J55" s="27">
        <f t="shared" si="1"/>
        <v>0</v>
      </c>
      <c r="K55" s="5">
        <v>13</v>
      </c>
      <c r="L55" s="5">
        <f t="shared" si="2"/>
        <v>0</v>
      </c>
      <c r="M55">
        <f t="shared" si="3"/>
        <v>38</v>
      </c>
      <c r="N55">
        <f t="shared" si="4"/>
        <v>0</v>
      </c>
      <c r="O55">
        <f t="shared" si="5"/>
        <v>0</v>
      </c>
    </row>
    <row r="56" spans="1:15">
      <c r="A56" s="5" t="s">
        <v>20</v>
      </c>
      <c r="B56" s="5">
        <v>4210</v>
      </c>
      <c r="C56" s="7">
        <v>0.74991814099999998</v>
      </c>
      <c r="D56" s="6">
        <v>0.309</v>
      </c>
      <c r="E56" s="6">
        <v>46.66</v>
      </c>
      <c r="F56" s="6">
        <v>0.7</v>
      </c>
      <c r="G56" s="6">
        <v>0.09</v>
      </c>
      <c r="H56" s="5">
        <v>1</v>
      </c>
      <c r="I56" s="27">
        <f t="shared" si="0"/>
        <v>0.7</v>
      </c>
      <c r="J56" s="27">
        <f t="shared" si="1"/>
        <v>0.09</v>
      </c>
      <c r="K56" s="5">
        <v>389</v>
      </c>
      <c r="L56" s="5">
        <f t="shared" si="2"/>
        <v>1</v>
      </c>
      <c r="M56">
        <f t="shared" si="3"/>
        <v>1111</v>
      </c>
      <c r="N56">
        <f t="shared" si="4"/>
        <v>2</v>
      </c>
      <c r="O56">
        <f t="shared" si="5"/>
        <v>0.2</v>
      </c>
    </row>
    <row r="57" spans="1:15">
      <c r="A57" s="5" t="s">
        <v>20</v>
      </c>
      <c r="B57" s="5">
        <v>4210</v>
      </c>
      <c r="C57" s="7">
        <v>0.22040382459999999</v>
      </c>
      <c r="D57" s="6">
        <v>0.25800000000000001</v>
      </c>
      <c r="E57" s="6">
        <v>46.66</v>
      </c>
      <c r="F57" s="6">
        <v>0.7</v>
      </c>
      <c r="G57" s="6">
        <v>0.09</v>
      </c>
      <c r="H57" s="5">
        <v>1</v>
      </c>
      <c r="I57" s="27">
        <f t="shared" si="0"/>
        <v>0.7</v>
      </c>
      <c r="J57" s="27">
        <f t="shared" si="1"/>
        <v>0.09</v>
      </c>
      <c r="K57" s="5">
        <v>96</v>
      </c>
      <c r="L57" s="5">
        <f t="shared" si="2"/>
        <v>0</v>
      </c>
      <c r="M57">
        <f t="shared" si="3"/>
        <v>273</v>
      </c>
      <c r="N57">
        <f t="shared" si="4"/>
        <v>0</v>
      </c>
      <c r="O57">
        <f t="shared" si="5"/>
        <v>0.1</v>
      </c>
    </row>
    <row r="58" spans="1:15">
      <c r="A58" s="5" t="s">
        <v>20</v>
      </c>
      <c r="B58" s="5">
        <v>4210</v>
      </c>
      <c r="C58" s="7">
        <v>4.7329497800000002E-2</v>
      </c>
      <c r="D58" s="6">
        <v>0.25800000000000001</v>
      </c>
      <c r="E58" s="6">
        <v>46.66</v>
      </c>
      <c r="F58" s="6">
        <v>0.7</v>
      </c>
      <c r="G58" s="6">
        <v>0.09</v>
      </c>
      <c r="H58" s="5">
        <v>1</v>
      </c>
      <c r="I58" s="27">
        <f t="shared" si="0"/>
        <v>0.7</v>
      </c>
      <c r="J58" s="27">
        <f t="shared" si="1"/>
        <v>0.09</v>
      </c>
      <c r="K58" s="5">
        <v>21</v>
      </c>
      <c r="L58" s="5">
        <f t="shared" si="2"/>
        <v>0</v>
      </c>
      <c r="M58">
        <f t="shared" si="3"/>
        <v>59</v>
      </c>
      <c r="N58">
        <f t="shared" si="4"/>
        <v>0</v>
      </c>
      <c r="O58">
        <f t="shared" si="5"/>
        <v>0</v>
      </c>
    </row>
    <row r="59" spans="1:15">
      <c r="A59" s="5" t="s">
        <v>20</v>
      </c>
      <c r="B59" s="5">
        <v>1750</v>
      </c>
      <c r="C59" s="7">
        <v>1.68093705E-2</v>
      </c>
      <c r="D59" s="6">
        <v>0.752</v>
      </c>
      <c r="E59" s="6">
        <v>46.66</v>
      </c>
      <c r="F59" s="6">
        <v>1.8</v>
      </c>
      <c r="G59" s="6">
        <v>0.47799999999999998</v>
      </c>
      <c r="H59" s="5">
        <v>1</v>
      </c>
      <c r="I59" s="27">
        <f t="shared" si="0"/>
        <v>1.8</v>
      </c>
      <c r="J59" s="27">
        <f t="shared" si="1"/>
        <v>0.47799999999999998</v>
      </c>
      <c r="K59" s="5">
        <v>42</v>
      </c>
      <c r="L59" s="5">
        <f t="shared" si="2"/>
        <v>0</v>
      </c>
      <c r="M59">
        <f t="shared" si="3"/>
        <v>61</v>
      </c>
      <c r="N59">
        <f t="shared" si="4"/>
        <v>0</v>
      </c>
      <c r="O59">
        <f t="shared" si="5"/>
        <v>0.1</v>
      </c>
    </row>
    <row r="60" spans="1:15">
      <c r="A60" s="5" t="s">
        <v>20</v>
      </c>
      <c r="B60" s="5">
        <v>1750</v>
      </c>
      <c r="C60" s="7">
        <v>6.3951002999999996E-3</v>
      </c>
      <c r="D60" s="6">
        <v>0.76800000000000002</v>
      </c>
      <c r="E60" s="6">
        <v>46.66</v>
      </c>
      <c r="F60" s="6">
        <v>1.8</v>
      </c>
      <c r="G60" s="6">
        <v>0.47799999999999998</v>
      </c>
      <c r="H60" s="5">
        <v>1</v>
      </c>
      <c r="I60" s="27">
        <f t="shared" si="0"/>
        <v>1.8</v>
      </c>
      <c r="J60" s="27">
        <f t="shared" si="1"/>
        <v>0.47799999999999998</v>
      </c>
      <c r="K60" s="5">
        <v>225</v>
      </c>
      <c r="L60" s="5">
        <f t="shared" si="2"/>
        <v>0</v>
      </c>
      <c r="M60">
        <f t="shared" si="3"/>
        <v>24</v>
      </c>
      <c r="N60">
        <f t="shared" si="4"/>
        <v>0</v>
      </c>
      <c r="O60">
        <f t="shared" si="5"/>
        <v>0</v>
      </c>
    </row>
    <row r="61" spans="1:15">
      <c r="A61" s="5" t="s">
        <v>20</v>
      </c>
      <c r="B61" s="5">
        <v>3100</v>
      </c>
      <c r="C61" s="7">
        <v>2.7514473899999999E-2</v>
      </c>
      <c r="D61" s="6">
        <v>0.252</v>
      </c>
      <c r="E61" s="6">
        <v>46.66</v>
      </c>
      <c r="F61" s="6">
        <v>1.2</v>
      </c>
      <c r="G61" s="6">
        <v>6.4000000000000001E-2</v>
      </c>
      <c r="H61" s="5">
        <v>1</v>
      </c>
      <c r="I61" s="27">
        <f t="shared" si="0"/>
        <v>1.2</v>
      </c>
      <c r="J61" s="27">
        <f t="shared" si="1"/>
        <v>6.4000000000000001E-2</v>
      </c>
      <c r="K61" s="5">
        <v>12</v>
      </c>
      <c r="L61" s="5">
        <f t="shared" si="2"/>
        <v>0</v>
      </c>
      <c r="M61">
        <f t="shared" si="3"/>
        <v>33</v>
      </c>
      <c r="N61">
        <f t="shared" si="4"/>
        <v>0</v>
      </c>
      <c r="O61">
        <f t="shared" si="5"/>
        <v>0</v>
      </c>
    </row>
    <row r="62" spans="1:15">
      <c r="A62" s="5" t="s">
        <v>20</v>
      </c>
      <c r="B62" s="5">
        <v>4210</v>
      </c>
      <c r="C62" s="7">
        <v>3.2491809999999997E-4</v>
      </c>
      <c r="D62" s="6">
        <v>0.309</v>
      </c>
      <c r="E62" s="6">
        <v>46.66</v>
      </c>
      <c r="F62" s="6">
        <v>0.7</v>
      </c>
      <c r="G62" s="6">
        <v>0.09</v>
      </c>
      <c r="H62" s="5">
        <v>1</v>
      </c>
      <c r="I62" s="27">
        <f t="shared" si="0"/>
        <v>0.7</v>
      </c>
      <c r="J62" s="27">
        <f t="shared" si="1"/>
        <v>0.09</v>
      </c>
      <c r="K62" s="5">
        <v>0</v>
      </c>
      <c r="L62" s="5">
        <f t="shared" si="2"/>
        <v>0</v>
      </c>
      <c r="M62">
        <f t="shared" si="3"/>
        <v>0</v>
      </c>
      <c r="N62">
        <f t="shared" si="4"/>
        <v>0</v>
      </c>
      <c r="O62">
        <f t="shared" si="5"/>
        <v>0</v>
      </c>
    </row>
    <row r="63" spans="1:15">
      <c r="A63" s="5" t="s">
        <v>20</v>
      </c>
      <c r="B63" s="5">
        <v>4210</v>
      </c>
      <c r="C63" s="7">
        <v>0.34687813789999999</v>
      </c>
      <c r="D63" s="6">
        <v>0.25800000000000001</v>
      </c>
      <c r="E63" s="6">
        <v>46.66</v>
      </c>
      <c r="F63" s="6">
        <v>0.7</v>
      </c>
      <c r="G63" s="6">
        <v>0.09</v>
      </c>
      <c r="H63" s="5">
        <v>1</v>
      </c>
      <c r="I63" s="27">
        <f t="shared" si="0"/>
        <v>0.7</v>
      </c>
      <c r="J63" s="27">
        <f t="shared" si="1"/>
        <v>0.09</v>
      </c>
      <c r="K63" s="5">
        <v>150</v>
      </c>
      <c r="L63" s="5">
        <f t="shared" si="2"/>
        <v>0</v>
      </c>
      <c r="M63">
        <f t="shared" si="3"/>
        <v>429</v>
      </c>
      <c r="N63">
        <f t="shared" si="4"/>
        <v>1</v>
      </c>
      <c r="O63">
        <f t="shared" si="5"/>
        <v>0.1</v>
      </c>
    </row>
    <row r="64" spans="1:15">
      <c r="A64" s="5" t="s">
        <v>20</v>
      </c>
      <c r="B64" s="5">
        <v>3100</v>
      </c>
      <c r="C64" s="7">
        <v>1.48550286E-2</v>
      </c>
      <c r="D64" s="6">
        <v>0.252</v>
      </c>
      <c r="E64" s="6">
        <v>46.66</v>
      </c>
      <c r="F64" s="6">
        <v>1.2</v>
      </c>
      <c r="G64" s="6">
        <v>6.4000000000000001E-2</v>
      </c>
      <c r="H64" s="5">
        <v>1</v>
      </c>
      <c r="I64" s="27">
        <f t="shared" si="0"/>
        <v>1.2</v>
      </c>
      <c r="J64" s="27">
        <f t="shared" si="1"/>
        <v>6.4000000000000001E-2</v>
      </c>
      <c r="K64" s="5">
        <v>6</v>
      </c>
      <c r="L64" s="5">
        <f t="shared" si="2"/>
        <v>0</v>
      </c>
      <c r="M64">
        <f t="shared" si="3"/>
        <v>18</v>
      </c>
      <c r="N64">
        <f t="shared" si="4"/>
        <v>0</v>
      </c>
      <c r="O64">
        <f t="shared" si="5"/>
        <v>0</v>
      </c>
    </row>
    <row r="65" spans="1:15">
      <c r="A65" s="5" t="s">
        <v>20</v>
      </c>
      <c r="B65" s="5">
        <v>3100</v>
      </c>
      <c r="C65" s="7">
        <v>6.0930603100000001E-2</v>
      </c>
      <c r="D65" s="6">
        <v>0.252</v>
      </c>
      <c r="E65" s="6">
        <v>46.66</v>
      </c>
      <c r="F65" s="6">
        <v>1.2</v>
      </c>
      <c r="G65" s="6">
        <v>6.4000000000000001E-2</v>
      </c>
      <c r="H65" s="5">
        <v>1</v>
      </c>
      <c r="I65" s="27">
        <f t="shared" si="0"/>
        <v>1.2</v>
      </c>
      <c r="J65" s="27">
        <f t="shared" si="1"/>
        <v>6.4000000000000001E-2</v>
      </c>
      <c r="K65" s="5">
        <v>26</v>
      </c>
      <c r="L65" s="5">
        <f t="shared" si="2"/>
        <v>0</v>
      </c>
      <c r="M65">
        <f t="shared" si="3"/>
        <v>74</v>
      </c>
      <c r="N65">
        <f t="shared" si="4"/>
        <v>0</v>
      </c>
      <c r="O65">
        <f t="shared" si="5"/>
        <v>0</v>
      </c>
    </row>
    <row r="66" spans="1:15">
      <c r="A66" s="5" t="s">
        <v>20</v>
      </c>
      <c r="B66" s="5">
        <v>3100</v>
      </c>
      <c r="C66" s="7">
        <v>4.7029847999999999E-2</v>
      </c>
      <c r="D66" s="6">
        <v>0.3</v>
      </c>
      <c r="E66" s="6">
        <v>46.66</v>
      </c>
      <c r="F66" s="6">
        <v>1.2</v>
      </c>
      <c r="G66" s="6">
        <v>6.4000000000000001E-2</v>
      </c>
      <c r="H66" s="5">
        <v>1</v>
      </c>
      <c r="I66" s="27">
        <f t="shared" si="0"/>
        <v>1.2</v>
      </c>
      <c r="J66" s="27">
        <f t="shared" si="1"/>
        <v>6.4000000000000001E-2</v>
      </c>
      <c r="K66" s="5">
        <v>24</v>
      </c>
      <c r="L66" s="5">
        <f t="shared" si="2"/>
        <v>0</v>
      </c>
      <c r="M66">
        <f t="shared" si="3"/>
        <v>68</v>
      </c>
      <c r="N66">
        <f t="shared" si="4"/>
        <v>0</v>
      </c>
      <c r="O66">
        <f t="shared" si="5"/>
        <v>0</v>
      </c>
    </row>
    <row r="67" spans="1:15">
      <c r="A67" s="5" t="s">
        <v>20</v>
      </c>
      <c r="B67" s="5">
        <v>6410</v>
      </c>
      <c r="C67" s="7">
        <v>5.1477085184</v>
      </c>
      <c r="D67" s="6">
        <v>0.26600000000000001</v>
      </c>
      <c r="E67" s="6">
        <v>46.66</v>
      </c>
      <c r="F67" s="6">
        <v>0</v>
      </c>
      <c r="G67" s="6">
        <v>0</v>
      </c>
      <c r="H67" s="5">
        <v>1</v>
      </c>
      <c r="I67" s="27">
        <f t="shared" ref="I67:I130" si="6">F67</f>
        <v>0</v>
      </c>
      <c r="J67" s="27">
        <f t="shared" ref="J67:J130" si="7">G67</f>
        <v>0</v>
      </c>
      <c r="K67" s="5">
        <v>4893</v>
      </c>
      <c r="L67" s="5">
        <f t="shared" ref="L67:L130" si="8">ROUND(E67*D67*C67/12,0)</f>
        <v>5</v>
      </c>
      <c r="M67">
        <f t="shared" ref="M67:M130" si="9">ROUND(E67*D67*C67*102.79,0)</f>
        <v>6567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5" t="s">
        <v>20</v>
      </c>
      <c r="B68" s="5">
        <v>3100</v>
      </c>
      <c r="C68" s="7">
        <v>3.4542849299999998E-2</v>
      </c>
      <c r="D68" s="6">
        <v>0.3</v>
      </c>
      <c r="E68" s="6">
        <v>46.66</v>
      </c>
      <c r="F68" s="6">
        <v>1.2</v>
      </c>
      <c r="G68" s="6">
        <v>6.4000000000000001E-2</v>
      </c>
      <c r="H68" s="5">
        <v>1</v>
      </c>
      <c r="I68" s="27">
        <f t="shared" si="6"/>
        <v>1.2</v>
      </c>
      <c r="J68" s="27">
        <f t="shared" si="7"/>
        <v>6.4000000000000001E-2</v>
      </c>
      <c r="K68" s="5">
        <v>17</v>
      </c>
      <c r="L68" s="5">
        <f t="shared" si="8"/>
        <v>0</v>
      </c>
      <c r="M68">
        <f t="shared" si="9"/>
        <v>50</v>
      </c>
      <c r="N68">
        <f t="shared" si="10"/>
        <v>0</v>
      </c>
      <c r="O68">
        <f t="shared" si="11"/>
        <v>0</v>
      </c>
    </row>
    <row r="69" spans="1:15">
      <c r="A69" s="5" t="s">
        <v>20</v>
      </c>
      <c r="B69" s="5">
        <v>3100</v>
      </c>
      <c r="C69" s="7">
        <v>0.1056460788</v>
      </c>
      <c r="D69" s="6">
        <v>0.3</v>
      </c>
      <c r="E69" s="6">
        <v>46.66</v>
      </c>
      <c r="F69" s="6">
        <v>1.2</v>
      </c>
      <c r="G69" s="6">
        <v>6.4000000000000001E-2</v>
      </c>
      <c r="H69" s="5">
        <v>1</v>
      </c>
      <c r="I69" s="27">
        <f t="shared" si="6"/>
        <v>1.2</v>
      </c>
      <c r="J69" s="27">
        <f t="shared" si="7"/>
        <v>6.4000000000000001E-2</v>
      </c>
      <c r="K69" s="5">
        <v>53</v>
      </c>
      <c r="L69" s="5">
        <f t="shared" si="8"/>
        <v>0</v>
      </c>
      <c r="M69">
        <f t="shared" si="9"/>
        <v>152</v>
      </c>
      <c r="N69">
        <f t="shared" si="10"/>
        <v>0</v>
      </c>
      <c r="O69">
        <f t="shared" si="11"/>
        <v>0</v>
      </c>
    </row>
    <row r="70" spans="1:15">
      <c r="A70" s="5" t="s">
        <v>20</v>
      </c>
      <c r="B70" s="5">
        <v>3100</v>
      </c>
      <c r="C70" s="7">
        <v>2.0109562800000001E-2</v>
      </c>
      <c r="D70" s="6">
        <v>0.252</v>
      </c>
      <c r="E70" s="6">
        <v>46.66</v>
      </c>
      <c r="F70" s="6">
        <v>1.2</v>
      </c>
      <c r="G70" s="6">
        <v>6.4000000000000001E-2</v>
      </c>
      <c r="H70" s="5">
        <v>1</v>
      </c>
      <c r="I70" s="27">
        <f t="shared" si="6"/>
        <v>1.2</v>
      </c>
      <c r="J70" s="27">
        <f t="shared" si="7"/>
        <v>6.4000000000000001E-2</v>
      </c>
      <c r="K70" s="5">
        <v>9</v>
      </c>
      <c r="L70" s="5">
        <f t="shared" si="8"/>
        <v>0</v>
      </c>
      <c r="M70">
        <f t="shared" si="9"/>
        <v>24</v>
      </c>
      <c r="N70">
        <f t="shared" si="10"/>
        <v>0</v>
      </c>
      <c r="O70">
        <f t="shared" si="11"/>
        <v>0</v>
      </c>
    </row>
    <row r="71" spans="1:15">
      <c r="A71" s="5" t="s">
        <v>20</v>
      </c>
      <c r="B71" s="5">
        <v>4210</v>
      </c>
      <c r="C71" s="7">
        <v>0.74674339349999996</v>
      </c>
      <c r="D71" s="6">
        <v>0.309</v>
      </c>
      <c r="E71" s="6">
        <v>46.66</v>
      </c>
      <c r="F71" s="6">
        <v>0.7</v>
      </c>
      <c r="G71" s="6">
        <v>0.09</v>
      </c>
      <c r="H71" s="5">
        <v>1</v>
      </c>
      <c r="I71" s="27">
        <f t="shared" si="6"/>
        <v>0.7</v>
      </c>
      <c r="J71" s="27">
        <f t="shared" si="7"/>
        <v>0.09</v>
      </c>
      <c r="K71" s="5">
        <v>388</v>
      </c>
      <c r="L71" s="5">
        <f t="shared" si="8"/>
        <v>1</v>
      </c>
      <c r="M71">
        <f t="shared" si="9"/>
        <v>1107</v>
      </c>
      <c r="N71">
        <f t="shared" si="10"/>
        <v>2</v>
      </c>
      <c r="O71">
        <f t="shared" si="11"/>
        <v>0.2</v>
      </c>
    </row>
    <row r="72" spans="1:15">
      <c r="A72" s="5" t="s">
        <v>20</v>
      </c>
      <c r="B72" s="5">
        <v>4210</v>
      </c>
      <c r="C72" s="7">
        <v>0.123051391</v>
      </c>
      <c r="D72" s="6">
        <v>0.25800000000000001</v>
      </c>
      <c r="E72" s="6">
        <v>46.66</v>
      </c>
      <c r="F72" s="6">
        <v>0.7</v>
      </c>
      <c r="G72" s="6">
        <v>0.09</v>
      </c>
      <c r="H72" s="5">
        <v>1</v>
      </c>
      <c r="I72" s="27">
        <f t="shared" si="6"/>
        <v>0.7</v>
      </c>
      <c r="J72" s="27">
        <f t="shared" si="7"/>
        <v>0.09</v>
      </c>
      <c r="K72" s="5">
        <v>53</v>
      </c>
      <c r="L72" s="5">
        <f t="shared" si="8"/>
        <v>0</v>
      </c>
      <c r="M72">
        <f t="shared" si="9"/>
        <v>152</v>
      </c>
      <c r="N72">
        <f t="shared" si="10"/>
        <v>0</v>
      </c>
      <c r="O72">
        <f t="shared" si="11"/>
        <v>0</v>
      </c>
    </row>
    <row r="73" spans="1:15">
      <c r="A73" s="5" t="s">
        <v>20</v>
      </c>
      <c r="B73" s="5">
        <v>1750</v>
      </c>
      <c r="C73" s="7">
        <v>7.4962196300000006E-2</v>
      </c>
      <c r="D73" s="6">
        <v>0.752</v>
      </c>
      <c r="E73" s="6">
        <v>46.66</v>
      </c>
      <c r="F73" s="6">
        <v>1.8</v>
      </c>
      <c r="G73" s="6">
        <v>0.47799999999999998</v>
      </c>
      <c r="H73" s="5">
        <v>1</v>
      </c>
      <c r="I73" s="27">
        <f t="shared" si="6"/>
        <v>1.8</v>
      </c>
      <c r="J73" s="27">
        <f t="shared" si="7"/>
        <v>0.47799999999999998</v>
      </c>
      <c r="K73" s="5">
        <v>95</v>
      </c>
      <c r="L73" s="5">
        <f t="shared" si="8"/>
        <v>0</v>
      </c>
      <c r="M73">
        <f t="shared" si="9"/>
        <v>270</v>
      </c>
      <c r="N73">
        <f t="shared" si="10"/>
        <v>1</v>
      </c>
      <c r="O73">
        <f t="shared" si="11"/>
        <v>0.3</v>
      </c>
    </row>
    <row r="74" spans="1:15">
      <c r="A74" s="5" t="s">
        <v>20</v>
      </c>
      <c r="B74" s="5">
        <v>1750</v>
      </c>
      <c r="C74" s="7">
        <v>2.1612611899999998E-2</v>
      </c>
      <c r="D74" s="6">
        <v>0.76800000000000002</v>
      </c>
      <c r="E74" s="6">
        <v>46.66</v>
      </c>
      <c r="F74" s="6">
        <v>1.8</v>
      </c>
      <c r="G74" s="6">
        <v>0.47799999999999998</v>
      </c>
      <c r="H74" s="5">
        <v>1</v>
      </c>
      <c r="I74" s="27">
        <f t="shared" si="6"/>
        <v>1.8</v>
      </c>
      <c r="J74" s="27">
        <f t="shared" si="7"/>
        <v>0.47799999999999998</v>
      </c>
      <c r="K74" s="5">
        <v>28</v>
      </c>
      <c r="L74" s="5">
        <f t="shared" si="8"/>
        <v>0</v>
      </c>
      <c r="M74">
        <f t="shared" si="9"/>
        <v>80</v>
      </c>
      <c r="N74">
        <f t="shared" si="10"/>
        <v>0</v>
      </c>
      <c r="O74">
        <f t="shared" si="11"/>
        <v>0.1</v>
      </c>
    </row>
    <row r="75" spans="1:15">
      <c r="A75" s="5" t="s">
        <v>20</v>
      </c>
      <c r="B75" s="5">
        <v>1750</v>
      </c>
      <c r="C75" s="7">
        <v>6.5660625299999997E-2</v>
      </c>
      <c r="D75" s="6">
        <v>0.76800000000000002</v>
      </c>
      <c r="E75" s="6">
        <v>46.66</v>
      </c>
      <c r="F75" s="6">
        <v>1.8</v>
      </c>
      <c r="G75" s="6">
        <v>0.47799999999999998</v>
      </c>
      <c r="H75" s="5">
        <v>1</v>
      </c>
      <c r="I75" s="27">
        <f t="shared" si="6"/>
        <v>1.8</v>
      </c>
      <c r="J75" s="27">
        <f t="shared" si="7"/>
        <v>0.47799999999999998</v>
      </c>
      <c r="K75" s="5">
        <v>220</v>
      </c>
      <c r="L75" s="5">
        <f t="shared" si="8"/>
        <v>0</v>
      </c>
      <c r="M75">
        <f t="shared" si="9"/>
        <v>242</v>
      </c>
      <c r="N75">
        <f t="shared" si="10"/>
        <v>1</v>
      </c>
      <c r="O75">
        <f t="shared" si="11"/>
        <v>0.3</v>
      </c>
    </row>
    <row r="76" spans="1:15">
      <c r="A76" s="5" t="s">
        <v>20</v>
      </c>
      <c r="B76" s="5">
        <v>4210</v>
      </c>
      <c r="C76" s="7">
        <v>0.46567465489999998</v>
      </c>
      <c r="D76" s="6">
        <v>0.309</v>
      </c>
      <c r="E76" s="6">
        <v>46.66</v>
      </c>
      <c r="F76" s="6">
        <v>0.7</v>
      </c>
      <c r="G76" s="6">
        <v>0.09</v>
      </c>
      <c r="H76" s="5">
        <v>1</v>
      </c>
      <c r="I76" s="27">
        <f t="shared" si="6"/>
        <v>0.7</v>
      </c>
      <c r="J76" s="27">
        <f t="shared" si="7"/>
        <v>0.09</v>
      </c>
      <c r="K76" s="5">
        <v>909</v>
      </c>
      <c r="L76" s="5">
        <f t="shared" si="8"/>
        <v>1</v>
      </c>
      <c r="M76">
        <f t="shared" si="9"/>
        <v>690</v>
      </c>
      <c r="N76">
        <f t="shared" si="10"/>
        <v>1</v>
      </c>
      <c r="O76">
        <f t="shared" si="11"/>
        <v>0.1</v>
      </c>
    </row>
    <row r="77" spans="1:15">
      <c r="A77" s="5" t="s">
        <v>20</v>
      </c>
      <c r="B77" s="5">
        <v>6430</v>
      </c>
      <c r="C77" s="7">
        <v>9.34204337E-2</v>
      </c>
      <c r="D77" s="6">
        <v>0.26600000000000001</v>
      </c>
      <c r="E77" s="6">
        <v>46.66</v>
      </c>
      <c r="F77" s="6">
        <v>0</v>
      </c>
      <c r="G77" s="6">
        <v>0</v>
      </c>
      <c r="H77" s="5">
        <v>1</v>
      </c>
      <c r="I77" s="27">
        <f t="shared" si="6"/>
        <v>0</v>
      </c>
      <c r="J77" s="27">
        <f t="shared" si="7"/>
        <v>0</v>
      </c>
      <c r="K77" s="5">
        <v>42</v>
      </c>
      <c r="L77" s="5">
        <f t="shared" si="8"/>
        <v>0</v>
      </c>
      <c r="M77">
        <f t="shared" si="9"/>
        <v>119</v>
      </c>
      <c r="N77">
        <f t="shared" si="10"/>
        <v>0</v>
      </c>
      <c r="O77">
        <f t="shared" si="11"/>
        <v>0</v>
      </c>
    </row>
    <row r="78" spans="1:15">
      <c r="A78" s="5" t="s">
        <v>20</v>
      </c>
      <c r="B78" s="5">
        <v>4210</v>
      </c>
      <c r="C78" s="7">
        <v>0.1181060293</v>
      </c>
      <c r="D78" s="6">
        <v>0.25800000000000001</v>
      </c>
      <c r="E78" s="6">
        <v>46.66</v>
      </c>
      <c r="F78" s="6">
        <v>0.7</v>
      </c>
      <c r="G78" s="6">
        <v>0.09</v>
      </c>
      <c r="H78" s="5">
        <v>1</v>
      </c>
      <c r="I78" s="27">
        <f t="shared" si="6"/>
        <v>0.7</v>
      </c>
      <c r="J78" s="27">
        <f t="shared" si="7"/>
        <v>0.09</v>
      </c>
      <c r="K78" s="5">
        <v>51</v>
      </c>
      <c r="L78" s="5">
        <f t="shared" si="8"/>
        <v>0</v>
      </c>
      <c r="M78">
        <f t="shared" si="9"/>
        <v>146</v>
      </c>
      <c r="N78">
        <f t="shared" si="10"/>
        <v>0</v>
      </c>
      <c r="O78">
        <f t="shared" si="11"/>
        <v>0</v>
      </c>
    </row>
    <row r="79" spans="1:15">
      <c r="A79" s="5" t="s">
        <v>20</v>
      </c>
      <c r="B79" s="5">
        <v>4210</v>
      </c>
      <c r="C79" s="7">
        <v>0.39706562870000001</v>
      </c>
      <c r="D79" s="6">
        <v>0.309</v>
      </c>
      <c r="E79" s="6">
        <v>46.66</v>
      </c>
      <c r="F79" s="6">
        <v>0.7</v>
      </c>
      <c r="G79" s="6">
        <v>0.09</v>
      </c>
      <c r="H79" s="5">
        <v>1</v>
      </c>
      <c r="I79" s="27">
        <f t="shared" si="6"/>
        <v>0.7</v>
      </c>
      <c r="J79" s="27">
        <f t="shared" si="7"/>
        <v>0.09</v>
      </c>
      <c r="K79" s="5">
        <v>206</v>
      </c>
      <c r="L79" s="5">
        <f t="shared" si="8"/>
        <v>0</v>
      </c>
      <c r="M79">
        <f t="shared" si="9"/>
        <v>588</v>
      </c>
      <c r="N79">
        <f t="shared" si="10"/>
        <v>1</v>
      </c>
      <c r="O79">
        <f t="shared" si="11"/>
        <v>0.1</v>
      </c>
    </row>
    <row r="80" spans="1:15">
      <c r="A80" s="5" t="s">
        <v>20</v>
      </c>
      <c r="B80" s="5">
        <v>1750</v>
      </c>
      <c r="C80" s="7">
        <v>0.96746719729999997</v>
      </c>
      <c r="D80" s="6">
        <v>0.76800000000000002</v>
      </c>
      <c r="E80" s="6">
        <v>46.66</v>
      </c>
      <c r="F80" s="6">
        <v>1.8</v>
      </c>
      <c r="G80" s="6">
        <v>0.47799999999999998</v>
      </c>
      <c r="H80" s="5">
        <v>1</v>
      </c>
      <c r="I80" s="27">
        <f t="shared" si="6"/>
        <v>1.8</v>
      </c>
      <c r="J80" s="27">
        <f t="shared" si="7"/>
        <v>0.47799999999999998</v>
      </c>
      <c r="K80" s="5">
        <v>1249</v>
      </c>
      <c r="L80" s="5">
        <f t="shared" si="8"/>
        <v>3</v>
      </c>
      <c r="M80">
        <f t="shared" si="9"/>
        <v>3564</v>
      </c>
      <c r="N80">
        <f t="shared" si="10"/>
        <v>14</v>
      </c>
      <c r="O80">
        <f t="shared" si="11"/>
        <v>3.8</v>
      </c>
    </row>
    <row r="81" spans="1:15">
      <c r="A81" s="5" t="s">
        <v>20</v>
      </c>
      <c r="B81" s="5">
        <v>6430</v>
      </c>
      <c r="C81" s="7">
        <v>0.76061328539999995</v>
      </c>
      <c r="D81" s="6">
        <v>0.26600000000000001</v>
      </c>
      <c r="E81" s="6">
        <v>46.66</v>
      </c>
      <c r="F81" s="6">
        <v>0</v>
      </c>
      <c r="G81" s="6">
        <v>0</v>
      </c>
      <c r="H81" s="5">
        <v>1</v>
      </c>
      <c r="I81" s="27">
        <f t="shared" si="6"/>
        <v>0</v>
      </c>
      <c r="J81" s="27">
        <f t="shared" si="7"/>
        <v>0</v>
      </c>
      <c r="K81" s="5">
        <v>340</v>
      </c>
      <c r="L81" s="5">
        <f t="shared" si="8"/>
        <v>1</v>
      </c>
      <c r="M81">
        <f t="shared" si="9"/>
        <v>970</v>
      </c>
      <c r="N81">
        <f t="shared" si="10"/>
        <v>0</v>
      </c>
      <c r="O81">
        <f t="shared" si="11"/>
        <v>0</v>
      </c>
    </row>
    <row r="82" spans="1:15">
      <c r="A82" s="5" t="s">
        <v>20</v>
      </c>
      <c r="B82" s="5">
        <v>4210</v>
      </c>
      <c r="C82" s="7">
        <v>0.16145421109999999</v>
      </c>
      <c r="D82" s="6">
        <v>0.309</v>
      </c>
      <c r="E82" s="6">
        <v>46.66</v>
      </c>
      <c r="F82" s="6">
        <v>0.7</v>
      </c>
      <c r="G82" s="6">
        <v>0.09</v>
      </c>
      <c r="H82" s="5">
        <v>1</v>
      </c>
      <c r="I82" s="27">
        <f t="shared" si="6"/>
        <v>0.7</v>
      </c>
      <c r="J82" s="27">
        <f t="shared" si="7"/>
        <v>0.09</v>
      </c>
      <c r="K82" s="5">
        <v>779</v>
      </c>
      <c r="L82" s="5">
        <f t="shared" si="8"/>
        <v>0</v>
      </c>
      <c r="M82">
        <f t="shared" si="9"/>
        <v>239</v>
      </c>
      <c r="N82">
        <f t="shared" si="10"/>
        <v>0</v>
      </c>
      <c r="O82">
        <f t="shared" si="11"/>
        <v>0</v>
      </c>
    </row>
    <row r="83" spans="1:15">
      <c r="A83" s="5" t="s">
        <v>20</v>
      </c>
      <c r="B83" s="5">
        <v>4210</v>
      </c>
      <c r="C83" s="7">
        <v>8.4727094599999997E-2</v>
      </c>
      <c r="D83" s="6">
        <v>0.309</v>
      </c>
      <c r="E83" s="6">
        <v>46.66</v>
      </c>
      <c r="F83" s="6">
        <v>0.7</v>
      </c>
      <c r="G83" s="6">
        <v>0.09</v>
      </c>
      <c r="H83" s="5">
        <v>1</v>
      </c>
      <c r="I83" s="27">
        <f t="shared" si="6"/>
        <v>0.7</v>
      </c>
      <c r="J83" s="27">
        <f t="shared" si="7"/>
        <v>0.09</v>
      </c>
      <c r="K83" s="5">
        <v>44</v>
      </c>
      <c r="L83" s="5">
        <f t="shared" si="8"/>
        <v>0</v>
      </c>
      <c r="M83">
        <f t="shared" si="9"/>
        <v>126</v>
      </c>
      <c r="N83">
        <f t="shared" si="10"/>
        <v>0</v>
      </c>
      <c r="O83">
        <f t="shared" si="11"/>
        <v>0</v>
      </c>
    </row>
    <row r="84" spans="1:15">
      <c r="A84" s="5" t="s">
        <v>20</v>
      </c>
      <c r="B84" s="5">
        <v>1750</v>
      </c>
      <c r="C84" s="7">
        <v>0.16031318889999999</v>
      </c>
      <c r="D84" s="6">
        <v>0.76800000000000002</v>
      </c>
      <c r="E84" s="6">
        <v>46.66</v>
      </c>
      <c r="F84" s="6">
        <v>1.8</v>
      </c>
      <c r="G84" s="6">
        <v>0.47799999999999998</v>
      </c>
      <c r="H84" s="5">
        <v>1</v>
      </c>
      <c r="I84" s="27">
        <f t="shared" si="6"/>
        <v>1.8</v>
      </c>
      <c r="J84" s="27">
        <f t="shared" si="7"/>
        <v>0.47799999999999998</v>
      </c>
      <c r="K84" s="5">
        <v>207</v>
      </c>
      <c r="L84" s="5">
        <f t="shared" si="8"/>
        <v>0</v>
      </c>
      <c r="M84">
        <f t="shared" si="9"/>
        <v>591</v>
      </c>
      <c r="N84">
        <f t="shared" si="10"/>
        <v>2</v>
      </c>
      <c r="O84">
        <f t="shared" si="11"/>
        <v>0.6</v>
      </c>
    </row>
    <row r="85" spans="1:15">
      <c r="A85" s="5" t="s">
        <v>20</v>
      </c>
      <c r="B85" s="5">
        <v>4210</v>
      </c>
      <c r="C85" s="7">
        <v>0.82763486419999999</v>
      </c>
      <c r="D85" s="6">
        <v>0.309</v>
      </c>
      <c r="E85" s="6">
        <v>46.66</v>
      </c>
      <c r="F85" s="6">
        <v>0.7</v>
      </c>
      <c r="G85" s="6">
        <v>0.09</v>
      </c>
      <c r="H85" s="5">
        <v>1</v>
      </c>
      <c r="I85" s="27">
        <f t="shared" si="6"/>
        <v>0.7</v>
      </c>
      <c r="J85" s="27">
        <f t="shared" si="7"/>
        <v>0.09</v>
      </c>
      <c r="K85" s="5">
        <v>1221</v>
      </c>
      <c r="L85" s="5">
        <f t="shared" si="8"/>
        <v>1</v>
      </c>
      <c r="M85">
        <f t="shared" si="9"/>
        <v>1227</v>
      </c>
      <c r="N85">
        <f t="shared" si="10"/>
        <v>2</v>
      </c>
      <c r="O85">
        <f t="shared" si="11"/>
        <v>0.2</v>
      </c>
    </row>
    <row r="86" spans="1:15">
      <c r="A86" s="5" t="s">
        <v>20</v>
      </c>
      <c r="B86" s="5">
        <v>4210</v>
      </c>
      <c r="C86" s="7">
        <v>3.7295851999999997E-2</v>
      </c>
      <c r="D86" s="6">
        <v>0.309</v>
      </c>
      <c r="E86" s="6">
        <v>46.66</v>
      </c>
      <c r="F86" s="6">
        <v>0.7</v>
      </c>
      <c r="G86" s="6">
        <v>0.09</v>
      </c>
      <c r="H86" s="5">
        <v>1</v>
      </c>
      <c r="I86" s="27">
        <f t="shared" si="6"/>
        <v>0.7</v>
      </c>
      <c r="J86" s="27">
        <f t="shared" si="7"/>
        <v>0.09</v>
      </c>
      <c r="K86" s="5">
        <v>19</v>
      </c>
      <c r="L86" s="5">
        <f t="shared" si="8"/>
        <v>0</v>
      </c>
      <c r="M86">
        <f t="shared" si="9"/>
        <v>55</v>
      </c>
      <c r="N86">
        <f t="shared" si="10"/>
        <v>0</v>
      </c>
      <c r="O86">
        <f t="shared" si="11"/>
        <v>0</v>
      </c>
    </row>
    <row r="87" spans="1:15">
      <c r="A87" s="5" t="s">
        <v>20</v>
      </c>
      <c r="B87" s="5">
        <v>4210</v>
      </c>
      <c r="C87" s="7">
        <v>7.0623351099999995E-2</v>
      </c>
      <c r="D87" s="6">
        <v>0.309</v>
      </c>
      <c r="E87" s="6">
        <v>46.66</v>
      </c>
      <c r="F87" s="6">
        <v>0.7</v>
      </c>
      <c r="G87" s="6">
        <v>0.09</v>
      </c>
      <c r="H87" s="5">
        <v>1</v>
      </c>
      <c r="I87" s="27">
        <f t="shared" si="6"/>
        <v>0.7</v>
      </c>
      <c r="J87" s="27">
        <f t="shared" si="7"/>
        <v>0.09</v>
      </c>
      <c r="K87" s="5">
        <v>37</v>
      </c>
      <c r="L87" s="5">
        <f t="shared" si="8"/>
        <v>0</v>
      </c>
      <c r="M87">
        <f t="shared" si="9"/>
        <v>105</v>
      </c>
      <c r="N87">
        <f t="shared" si="10"/>
        <v>0</v>
      </c>
      <c r="O87">
        <f t="shared" si="11"/>
        <v>0</v>
      </c>
    </row>
    <row r="88" spans="1:15">
      <c r="A88" s="5" t="s">
        <v>20</v>
      </c>
      <c r="B88" s="5">
        <v>1750</v>
      </c>
      <c r="C88" s="7">
        <v>0.14598690389999999</v>
      </c>
      <c r="D88" s="6">
        <v>0.76800000000000002</v>
      </c>
      <c r="E88" s="6">
        <v>46.66</v>
      </c>
      <c r="F88" s="6">
        <v>1.8</v>
      </c>
      <c r="G88" s="6">
        <v>0.47799999999999998</v>
      </c>
      <c r="H88" s="5">
        <v>1</v>
      </c>
      <c r="I88" s="27">
        <f t="shared" si="6"/>
        <v>1.8</v>
      </c>
      <c r="J88" s="27">
        <f t="shared" si="7"/>
        <v>0.47799999999999998</v>
      </c>
      <c r="K88" s="5">
        <v>188</v>
      </c>
      <c r="L88" s="5">
        <f t="shared" si="8"/>
        <v>0</v>
      </c>
      <c r="M88">
        <f t="shared" si="9"/>
        <v>538</v>
      </c>
      <c r="N88">
        <f t="shared" si="10"/>
        <v>2</v>
      </c>
      <c r="O88">
        <f t="shared" si="11"/>
        <v>0.6</v>
      </c>
    </row>
    <row r="89" spans="1:15">
      <c r="A89" s="5" t="s">
        <v>20</v>
      </c>
      <c r="B89" s="5">
        <v>4210</v>
      </c>
      <c r="C89" s="7">
        <v>0.20283299229999999</v>
      </c>
      <c r="D89" s="6">
        <v>0.309</v>
      </c>
      <c r="E89" s="6">
        <v>46.66</v>
      </c>
      <c r="F89" s="6">
        <v>0.7</v>
      </c>
      <c r="G89" s="6">
        <v>0.09</v>
      </c>
      <c r="H89" s="5">
        <v>1</v>
      </c>
      <c r="I89" s="27">
        <f t="shared" si="6"/>
        <v>0.7</v>
      </c>
      <c r="J89" s="27">
        <f t="shared" si="7"/>
        <v>0.09</v>
      </c>
      <c r="K89" s="5">
        <v>105</v>
      </c>
      <c r="L89" s="5">
        <f t="shared" si="8"/>
        <v>0</v>
      </c>
      <c r="M89">
        <f t="shared" si="9"/>
        <v>301</v>
      </c>
      <c r="N89">
        <f t="shared" si="10"/>
        <v>0</v>
      </c>
      <c r="O89">
        <f t="shared" si="11"/>
        <v>0.1</v>
      </c>
    </row>
    <row r="90" spans="1:15">
      <c r="A90" s="5" t="s">
        <v>20</v>
      </c>
      <c r="B90" s="5">
        <v>3200</v>
      </c>
      <c r="C90" s="7">
        <v>0.45374829039999998</v>
      </c>
      <c r="D90" s="6">
        <v>0.28699999999999998</v>
      </c>
      <c r="E90" s="6">
        <v>46.66</v>
      </c>
      <c r="F90" s="6">
        <v>1.2</v>
      </c>
      <c r="G90" s="6">
        <v>6.4000000000000001E-2</v>
      </c>
      <c r="H90" s="5">
        <v>1</v>
      </c>
      <c r="I90" s="27">
        <f t="shared" si="6"/>
        <v>1.2</v>
      </c>
      <c r="J90" s="27">
        <f t="shared" si="7"/>
        <v>6.4000000000000001E-2</v>
      </c>
      <c r="K90" s="5">
        <v>219</v>
      </c>
      <c r="L90" s="5">
        <f t="shared" si="8"/>
        <v>1</v>
      </c>
      <c r="M90">
        <f t="shared" si="9"/>
        <v>625</v>
      </c>
      <c r="N90">
        <f t="shared" si="10"/>
        <v>2</v>
      </c>
      <c r="O90">
        <f t="shared" si="11"/>
        <v>0.1</v>
      </c>
    </row>
    <row r="91" spans="1:15">
      <c r="A91" s="5" t="s">
        <v>20</v>
      </c>
      <c r="B91" s="5">
        <v>4210</v>
      </c>
      <c r="C91" s="7">
        <v>4.0484147E-3</v>
      </c>
      <c r="D91" s="6">
        <v>0.309</v>
      </c>
      <c r="E91" s="6">
        <v>46.66</v>
      </c>
      <c r="F91" s="6">
        <v>0.7</v>
      </c>
      <c r="G91" s="6">
        <v>0.09</v>
      </c>
      <c r="H91" s="5">
        <v>1</v>
      </c>
      <c r="I91" s="27">
        <f t="shared" si="6"/>
        <v>0.7</v>
      </c>
      <c r="J91" s="27">
        <f t="shared" si="7"/>
        <v>0.09</v>
      </c>
      <c r="K91" s="5">
        <v>130</v>
      </c>
      <c r="L91" s="5">
        <f t="shared" si="8"/>
        <v>0</v>
      </c>
      <c r="M91">
        <f t="shared" si="9"/>
        <v>6</v>
      </c>
      <c r="N91">
        <f t="shared" si="10"/>
        <v>0</v>
      </c>
      <c r="O91">
        <f t="shared" si="11"/>
        <v>0</v>
      </c>
    </row>
    <row r="92" spans="1:15">
      <c r="A92" s="5" t="s">
        <v>20</v>
      </c>
      <c r="B92" s="5">
        <v>3200</v>
      </c>
      <c r="C92" s="7">
        <v>0.1128583452</v>
      </c>
      <c r="D92" s="6">
        <v>0.28699999999999998</v>
      </c>
      <c r="E92" s="6">
        <v>46.66</v>
      </c>
      <c r="F92" s="6">
        <v>1.2</v>
      </c>
      <c r="G92" s="6">
        <v>6.4000000000000001E-2</v>
      </c>
      <c r="H92" s="5">
        <v>1</v>
      </c>
      <c r="I92" s="27">
        <f t="shared" si="6"/>
        <v>1.2</v>
      </c>
      <c r="J92" s="27">
        <f t="shared" si="7"/>
        <v>6.4000000000000001E-2</v>
      </c>
      <c r="K92" s="5">
        <v>54</v>
      </c>
      <c r="L92" s="5">
        <f t="shared" si="8"/>
        <v>0</v>
      </c>
      <c r="M92">
        <f t="shared" si="9"/>
        <v>155</v>
      </c>
      <c r="N92">
        <f t="shared" si="10"/>
        <v>0</v>
      </c>
      <c r="O92">
        <f t="shared" si="11"/>
        <v>0</v>
      </c>
    </row>
    <row r="93" spans="1:15">
      <c r="A93" s="5" t="s">
        <v>20</v>
      </c>
      <c r="B93" s="5">
        <v>3200</v>
      </c>
      <c r="C93" s="7">
        <v>1.5159204169</v>
      </c>
      <c r="D93" s="6">
        <v>0.28699999999999998</v>
      </c>
      <c r="E93" s="6">
        <v>46.66</v>
      </c>
      <c r="F93" s="6">
        <v>1.2</v>
      </c>
      <c r="G93" s="6">
        <v>6.4000000000000001E-2</v>
      </c>
      <c r="H93" s="5">
        <v>1</v>
      </c>
      <c r="I93" s="27">
        <f t="shared" si="6"/>
        <v>1.2</v>
      </c>
      <c r="J93" s="27">
        <f t="shared" si="7"/>
        <v>6.4000000000000001E-2</v>
      </c>
      <c r="K93" s="5">
        <v>731</v>
      </c>
      <c r="L93" s="5">
        <f t="shared" si="8"/>
        <v>2</v>
      </c>
      <c r="M93">
        <f t="shared" si="9"/>
        <v>2087</v>
      </c>
      <c r="N93">
        <f t="shared" si="10"/>
        <v>6</v>
      </c>
      <c r="O93">
        <f t="shared" si="11"/>
        <v>0.3</v>
      </c>
    </row>
    <row r="94" spans="1:15">
      <c r="A94" s="5" t="s">
        <v>20</v>
      </c>
      <c r="B94" s="5">
        <v>4210</v>
      </c>
      <c r="C94" s="7">
        <v>1.5923256199999999E-2</v>
      </c>
      <c r="D94" s="6">
        <v>0.309</v>
      </c>
      <c r="E94" s="6">
        <v>46.66</v>
      </c>
      <c r="F94" s="6">
        <v>0.7</v>
      </c>
      <c r="G94" s="6">
        <v>0.09</v>
      </c>
      <c r="H94" s="5">
        <v>1</v>
      </c>
      <c r="I94" s="27">
        <f t="shared" si="6"/>
        <v>0.7</v>
      </c>
      <c r="J94" s="27">
        <f t="shared" si="7"/>
        <v>0.09</v>
      </c>
      <c r="K94" s="5">
        <v>134</v>
      </c>
      <c r="L94" s="5">
        <f t="shared" si="8"/>
        <v>0</v>
      </c>
      <c r="M94">
        <f t="shared" si="9"/>
        <v>24</v>
      </c>
      <c r="N94">
        <f t="shared" si="10"/>
        <v>0</v>
      </c>
      <c r="O94">
        <f t="shared" si="11"/>
        <v>0</v>
      </c>
    </row>
    <row r="95" spans="1:15">
      <c r="A95" s="5" t="s">
        <v>20</v>
      </c>
      <c r="B95" s="5">
        <v>4210</v>
      </c>
      <c r="C95" s="7">
        <v>0.38300677080000001</v>
      </c>
      <c r="D95" s="6">
        <v>0.309</v>
      </c>
      <c r="E95" s="6">
        <v>46.66</v>
      </c>
      <c r="F95" s="6">
        <v>0.7</v>
      </c>
      <c r="G95" s="6">
        <v>0.09</v>
      </c>
      <c r="H95" s="5">
        <v>1</v>
      </c>
      <c r="I95" s="27">
        <f t="shared" si="6"/>
        <v>0.7</v>
      </c>
      <c r="J95" s="27">
        <f t="shared" si="7"/>
        <v>0.09</v>
      </c>
      <c r="K95" s="5">
        <v>605</v>
      </c>
      <c r="L95" s="5">
        <f t="shared" si="8"/>
        <v>0</v>
      </c>
      <c r="M95">
        <f t="shared" si="9"/>
        <v>568</v>
      </c>
      <c r="N95">
        <f t="shared" si="10"/>
        <v>1</v>
      </c>
      <c r="O95">
        <f t="shared" si="11"/>
        <v>0.1</v>
      </c>
    </row>
    <row r="96" spans="1:15">
      <c r="A96" s="5" t="s">
        <v>20</v>
      </c>
      <c r="B96" s="5">
        <v>3200</v>
      </c>
      <c r="C96" s="7">
        <v>5.6007916999999997E-3</v>
      </c>
      <c r="D96" s="6">
        <v>0.06</v>
      </c>
      <c r="E96" s="6">
        <v>46.66</v>
      </c>
      <c r="F96" s="6">
        <v>1.2</v>
      </c>
      <c r="G96" s="6">
        <v>6.4000000000000001E-2</v>
      </c>
      <c r="H96" s="5">
        <v>1</v>
      </c>
      <c r="I96" s="27">
        <f t="shared" si="6"/>
        <v>1.2</v>
      </c>
      <c r="J96" s="27">
        <f t="shared" si="7"/>
        <v>6.4000000000000001E-2</v>
      </c>
      <c r="K96" s="5">
        <v>1</v>
      </c>
      <c r="L96" s="5">
        <f t="shared" si="8"/>
        <v>0</v>
      </c>
      <c r="M96">
        <f t="shared" si="9"/>
        <v>2</v>
      </c>
      <c r="N96">
        <f t="shared" si="10"/>
        <v>0</v>
      </c>
      <c r="O96">
        <f t="shared" si="11"/>
        <v>0</v>
      </c>
    </row>
    <row r="97" spans="1:15">
      <c r="A97" s="5" t="s">
        <v>20</v>
      </c>
      <c r="B97" s="5">
        <v>4210</v>
      </c>
      <c r="C97" s="7">
        <v>17.672067247600001</v>
      </c>
      <c r="D97" s="6">
        <v>0.10199999999999999</v>
      </c>
      <c r="E97" s="6">
        <v>46.66</v>
      </c>
      <c r="F97" s="6">
        <v>0.7</v>
      </c>
      <c r="G97" s="6">
        <v>0.09</v>
      </c>
      <c r="H97" s="5">
        <v>1</v>
      </c>
      <c r="I97" s="27">
        <f t="shared" si="6"/>
        <v>0.7</v>
      </c>
      <c r="J97" s="27">
        <f t="shared" si="7"/>
        <v>0.09</v>
      </c>
      <c r="K97" s="5">
        <v>3862</v>
      </c>
      <c r="L97" s="5">
        <f t="shared" si="8"/>
        <v>7</v>
      </c>
      <c r="M97">
        <f t="shared" si="9"/>
        <v>8645</v>
      </c>
      <c r="N97">
        <f t="shared" si="10"/>
        <v>13</v>
      </c>
      <c r="O97">
        <f t="shared" si="11"/>
        <v>1.7</v>
      </c>
    </row>
    <row r="98" spans="1:15">
      <c r="A98" s="5" t="s">
        <v>20</v>
      </c>
      <c r="B98" s="5">
        <v>4210</v>
      </c>
      <c r="C98" s="7">
        <v>0.16592224159999999</v>
      </c>
      <c r="D98" s="6">
        <v>0.309</v>
      </c>
      <c r="E98" s="6">
        <v>46.66</v>
      </c>
      <c r="F98" s="6">
        <v>0.7</v>
      </c>
      <c r="G98" s="6">
        <v>0.09</v>
      </c>
      <c r="H98" s="5">
        <v>1</v>
      </c>
      <c r="I98" s="27">
        <f t="shared" si="6"/>
        <v>0.7</v>
      </c>
      <c r="J98" s="27">
        <f t="shared" si="7"/>
        <v>0.09</v>
      </c>
      <c r="K98" s="5">
        <v>130</v>
      </c>
      <c r="L98" s="5">
        <f t="shared" si="8"/>
        <v>0</v>
      </c>
      <c r="M98">
        <f t="shared" si="9"/>
        <v>246</v>
      </c>
      <c r="N98">
        <f t="shared" si="10"/>
        <v>0</v>
      </c>
      <c r="O98">
        <f t="shared" si="11"/>
        <v>0</v>
      </c>
    </row>
    <row r="99" spans="1:15">
      <c r="A99" s="5" t="s">
        <v>20</v>
      </c>
      <c r="B99" s="5">
        <v>3200</v>
      </c>
      <c r="C99" s="7">
        <v>4.6268799800000003E-2</v>
      </c>
      <c r="D99" s="6">
        <v>0.06</v>
      </c>
      <c r="E99" s="6">
        <v>46.66</v>
      </c>
      <c r="F99" s="6">
        <v>1.2</v>
      </c>
      <c r="G99" s="6">
        <v>6.4000000000000001E-2</v>
      </c>
      <c r="H99" s="5">
        <v>1</v>
      </c>
      <c r="I99" s="27">
        <f t="shared" si="6"/>
        <v>1.2</v>
      </c>
      <c r="J99" s="27">
        <f t="shared" si="7"/>
        <v>6.4000000000000001E-2</v>
      </c>
      <c r="K99" s="5">
        <v>114</v>
      </c>
      <c r="L99" s="5">
        <f t="shared" si="8"/>
        <v>0</v>
      </c>
      <c r="M99">
        <f t="shared" si="9"/>
        <v>13</v>
      </c>
      <c r="N99">
        <f t="shared" si="10"/>
        <v>0</v>
      </c>
      <c r="O99">
        <f t="shared" si="11"/>
        <v>0</v>
      </c>
    </row>
    <row r="100" spans="1:15">
      <c r="A100" s="5" t="s">
        <v>20</v>
      </c>
      <c r="B100" s="5">
        <v>6460</v>
      </c>
      <c r="C100" s="7">
        <v>0.51249203919999997</v>
      </c>
      <c r="D100" s="6">
        <v>0.26600000000000001</v>
      </c>
      <c r="E100" s="6">
        <v>46.66</v>
      </c>
      <c r="F100" s="6">
        <v>0</v>
      </c>
      <c r="G100" s="6">
        <v>0</v>
      </c>
      <c r="H100" s="5">
        <v>1</v>
      </c>
      <c r="I100" s="27">
        <f t="shared" si="6"/>
        <v>0</v>
      </c>
      <c r="J100" s="27">
        <f t="shared" si="7"/>
        <v>0</v>
      </c>
      <c r="K100" s="5">
        <v>229</v>
      </c>
      <c r="L100" s="5">
        <f t="shared" si="8"/>
        <v>1</v>
      </c>
      <c r="M100">
        <f t="shared" si="9"/>
        <v>654</v>
      </c>
      <c r="N100">
        <f t="shared" si="10"/>
        <v>0</v>
      </c>
      <c r="O100">
        <f t="shared" si="11"/>
        <v>0</v>
      </c>
    </row>
    <row r="101" spans="1:15">
      <c r="A101" s="5" t="s">
        <v>20</v>
      </c>
      <c r="B101" s="5">
        <v>3200</v>
      </c>
      <c r="C101" s="7">
        <v>1.7941382505000001</v>
      </c>
      <c r="D101" s="6">
        <v>0.28699999999999998</v>
      </c>
      <c r="E101" s="6">
        <v>46.66</v>
      </c>
      <c r="F101" s="6">
        <v>1.2</v>
      </c>
      <c r="G101" s="6">
        <v>6.4000000000000001E-2</v>
      </c>
      <c r="H101" s="5">
        <v>1</v>
      </c>
      <c r="I101" s="27">
        <f t="shared" si="6"/>
        <v>1.2</v>
      </c>
      <c r="J101" s="27">
        <f t="shared" si="7"/>
        <v>6.4000000000000001E-2</v>
      </c>
      <c r="K101" s="5">
        <v>865</v>
      </c>
      <c r="L101" s="5">
        <f t="shared" si="8"/>
        <v>2</v>
      </c>
      <c r="M101">
        <f t="shared" si="9"/>
        <v>2470</v>
      </c>
      <c r="N101">
        <f t="shared" si="10"/>
        <v>7</v>
      </c>
      <c r="O101">
        <f t="shared" si="11"/>
        <v>0.3</v>
      </c>
    </row>
    <row r="102" spans="1:15">
      <c r="A102" s="5" t="s">
        <v>20</v>
      </c>
      <c r="B102" s="5">
        <v>4210</v>
      </c>
      <c r="C102" s="7">
        <v>0.12958757709999999</v>
      </c>
      <c r="D102" s="6">
        <v>0.309</v>
      </c>
      <c r="E102" s="6">
        <v>46.66</v>
      </c>
      <c r="F102" s="6">
        <v>0.7</v>
      </c>
      <c r="G102" s="6">
        <v>0.09</v>
      </c>
      <c r="H102" s="5">
        <v>1</v>
      </c>
      <c r="I102" s="27">
        <f t="shared" si="6"/>
        <v>0.7</v>
      </c>
      <c r="J102" s="27">
        <f t="shared" si="7"/>
        <v>0.09</v>
      </c>
      <c r="K102" s="5">
        <v>73</v>
      </c>
      <c r="L102" s="5">
        <f t="shared" si="8"/>
        <v>0</v>
      </c>
      <c r="M102">
        <f t="shared" si="9"/>
        <v>192</v>
      </c>
      <c r="N102">
        <f t="shared" si="10"/>
        <v>0</v>
      </c>
      <c r="O102">
        <f t="shared" si="11"/>
        <v>0</v>
      </c>
    </row>
    <row r="103" spans="1:15">
      <c r="A103" s="5" t="s">
        <v>20</v>
      </c>
      <c r="B103" s="5">
        <v>4210</v>
      </c>
      <c r="C103" s="7">
        <v>3.6691655400000002E-2</v>
      </c>
      <c r="D103" s="6">
        <v>0.309</v>
      </c>
      <c r="E103" s="6">
        <v>46.66</v>
      </c>
      <c r="F103" s="6">
        <v>0.7</v>
      </c>
      <c r="G103" s="6">
        <v>0.09</v>
      </c>
      <c r="H103" s="5">
        <v>1</v>
      </c>
      <c r="I103" s="27">
        <f t="shared" si="6"/>
        <v>0.7</v>
      </c>
      <c r="J103" s="27">
        <f t="shared" si="7"/>
        <v>0.09</v>
      </c>
      <c r="K103" s="5">
        <v>19</v>
      </c>
      <c r="L103" s="5">
        <f t="shared" si="8"/>
        <v>0</v>
      </c>
      <c r="M103">
        <f t="shared" si="9"/>
        <v>54</v>
      </c>
      <c r="N103">
        <f t="shared" si="10"/>
        <v>0</v>
      </c>
      <c r="O103">
        <f t="shared" si="11"/>
        <v>0</v>
      </c>
    </row>
    <row r="104" spans="1:15">
      <c r="A104" s="5" t="s">
        <v>20</v>
      </c>
      <c r="B104" s="5">
        <v>3200</v>
      </c>
      <c r="C104" s="7">
        <v>8.4373994999999997E-3</v>
      </c>
      <c r="D104" s="6">
        <v>0.06</v>
      </c>
      <c r="E104" s="6">
        <v>46.66</v>
      </c>
      <c r="F104" s="6">
        <v>1.2</v>
      </c>
      <c r="G104" s="6">
        <v>6.4000000000000001E-2</v>
      </c>
      <c r="H104" s="5">
        <v>1</v>
      </c>
      <c r="I104" s="27">
        <f t="shared" si="6"/>
        <v>1.2</v>
      </c>
      <c r="J104" s="27">
        <f t="shared" si="7"/>
        <v>6.4000000000000001E-2</v>
      </c>
      <c r="K104" s="5">
        <v>1</v>
      </c>
      <c r="L104" s="5">
        <f t="shared" si="8"/>
        <v>0</v>
      </c>
      <c r="M104">
        <f t="shared" si="9"/>
        <v>2</v>
      </c>
      <c r="N104">
        <f t="shared" si="10"/>
        <v>0</v>
      </c>
      <c r="O104">
        <f t="shared" si="11"/>
        <v>0</v>
      </c>
    </row>
    <row r="105" spans="1:15">
      <c r="A105" s="5" t="s">
        <v>20</v>
      </c>
      <c r="B105" s="5">
        <v>4210</v>
      </c>
      <c r="C105" s="7">
        <v>0.31827285329999999</v>
      </c>
      <c r="D105" s="6">
        <v>0.309</v>
      </c>
      <c r="E105" s="6">
        <v>46.66</v>
      </c>
      <c r="F105" s="6">
        <v>0.7</v>
      </c>
      <c r="G105" s="6">
        <v>0.09</v>
      </c>
      <c r="H105" s="5">
        <v>1</v>
      </c>
      <c r="I105" s="27">
        <f t="shared" si="6"/>
        <v>0.7</v>
      </c>
      <c r="J105" s="27">
        <f t="shared" si="7"/>
        <v>0.09</v>
      </c>
      <c r="K105" s="5">
        <v>389</v>
      </c>
      <c r="L105" s="5">
        <f t="shared" si="8"/>
        <v>0</v>
      </c>
      <c r="M105">
        <f t="shared" si="9"/>
        <v>472</v>
      </c>
      <c r="N105">
        <f t="shared" si="10"/>
        <v>1</v>
      </c>
      <c r="O105">
        <f t="shared" si="11"/>
        <v>0.1</v>
      </c>
    </row>
    <row r="106" spans="1:15">
      <c r="A106" s="5" t="s">
        <v>20</v>
      </c>
      <c r="B106" s="5">
        <v>3200</v>
      </c>
      <c r="C106" s="7">
        <v>6.9867699999999995E-5</v>
      </c>
      <c r="D106" s="6">
        <v>0.06</v>
      </c>
      <c r="E106" s="6">
        <v>46.66</v>
      </c>
      <c r="F106" s="6">
        <v>1.2</v>
      </c>
      <c r="G106" s="6">
        <v>6.4000000000000001E-2</v>
      </c>
      <c r="H106" s="5">
        <v>1</v>
      </c>
      <c r="I106" s="27">
        <f t="shared" si="6"/>
        <v>1.2</v>
      </c>
      <c r="J106" s="27">
        <f t="shared" si="7"/>
        <v>6.4000000000000001E-2</v>
      </c>
      <c r="K106" s="5">
        <v>0</v>
      </c>
      <c r="L106" s="5">
        <f t="shared" si="8"/>
        <v>0</v>
      </c>
      <c r="M106">
        <f t="shared" si="9"/>
        <v>0</v>
      </c>
      <c r="N106">
        <f t="shared" si="10"/>
        <v>0</v>
      </c>
      <c r="O106">
        <f t="shared" si="11"/>
        <v>0</v>
      </c>
    </row>
    <row r="107" spans="1:15">
      <c r="A107" s="5" t="s">
        <v>20</v>
      </c>
      <c r="B107" s="5">
        <v>4210</v>
      </c>
      <c r="C107" s="7">
        <v>0.99989756129999996</v>
      </c>
      <c r="D107" s="6">
        <v>0.309</v>
      </c>
      <c r="E107" s="6">
        <v>46.66</v>
      </c>
      <c r="F107" s="6">
        <v>0.7</v>
      </c>
      <c r="G107" s="6">
        <v>0.09</v>
      </c>
      <c r="H107" s="5">
        <v>1</v>
      </c>
      <c r="I107" s="27">
        <f t="shared" si="6"/>
        <v>0.7</v>
      </c>
      <c r="J107" s="27">
        <f t="shared" si="7"/>
        <v>0.09</v>
      </c>
      <c r="K107" s="5">
        <v>519</v>
      </c>
      <c r="L107" s="5">
        <f t="shared" si="8"/>
        <v>1</v>
      </c>
      <c r="M107">
        <f t="shared" si="9"/>
        <v>1482</v>
      </c>
      <c r="N107">
        <f t="shared" si="10"/>
        <v>2</v>
      </c>
      <c r="O107">
        <f t="shared" si="11"/>
        <v>0.3</v>
      </c>
    </row>
    <row r="108" spans="1:15">
      <c r="A108" s="5" t="s">
        <v>20</v>
      </c>
      <c r="B108" s="5">
        <v>4210</v>
      </c>
      <c r="C108" s="7">
        <v>0.31937220329999999</v>
      </c>
      <c r="D108" s="6">
        <v>0.10199999999999999</v>
      </c>
      <c r="E108" s="6">
        <v>46.66</v>
      </c>
      <c r="F108" s="6">
        <v>0.7</v>
      </c>
      <c r="G108" s="6">
        <v>0.09</v>
      </c>
      <c r="H108" s="5">
        <v>1</v>
      </c>
      <c r="I108" s="27">
        <f t="shared" si="6"/>
        <v>0.7</v>
      </c>
      <c r="J108" s="27">
        <f t="shared" si="7"/>
        <v>0.09</v>
      </c>
      <c r="K108" s="5">
        <v>55</v>
      </c>
      <c r="L108" s="5">
        <f t="shared" si="8"/>
        <v>0</v>
      </c>
      <c r="M108">
        <f t="shared" si="9"/>
        <v>156</v>
      </c>
      <c r="N108">
        <f t="shared" si="10"/>
        <v>0</v>
      </c>
      <c r="O108">
        <f t="shared" si="11"/>
        <v>0</v>
      </c>
    </row>
    <row r="109" spans="1:15">
      <c r="A109" s="5" t="s">
        <v>20</v>
      </c>
      <c r="B109" s="5">
        <v>4210</v>
      </c>
      <c r="C109" s="7">
        <v>4.0894412400000003E-2</v>
      </c>
      <c r="D109" s="6">
        <v>0.10199999999999999</v>
      </c>
      <c r="E109" s="6">
        <v>46.66</v>
      </c>
      <c r="F109" s="6">
        <v>0.7</v>
      </c>
      <c r="G109" s="6">
        <v>0.09</v>
      </c>
      <c r="H109" s="5">
        <v>1</v>
      </c>
      <c r="I109" s="27">
        <f t="shared" si="6"/>
        <v>0.7</v>
      </c>
      <c r="J109" s="27">
        <f t="shared" si="7"/>
        <v>0.09</v>
      </c>
      <c r="K109" s="5">
        <v>7</v>
      </c>
      <c r="L109" s="5">
        <f t="shared" si="8"/>
        <v>0</v>
      </c>
      <c r="M109">
        <f t="shared" si="9"/>
        <v>20</v>
      </c>
      <c r="N109">
        <f t="shared" si="10"/>
        <v>0</v>
      </c>
      <c r="O109">
        <f t="shared" si="11"/>
        <v>0</v>
      </c>
    </row>
    <row r="110" spans="1:15">
      <c r="A110" s="5" t="s">
        <v>20</v>
      </c>
      <c r="B110" s="5">
        <v>4210</v>
      </c>
      <c r="C110" s="7">
        <v>8.9089382100000003E-2</v>
      </c>
      <c r="D110" s="6">
        <v>0.309</v>
      </c>
      <c r="E110" s="6">
        <v>46.66</v>
      </c>
      <c r="F110" s="6">
        <v>0.7</v>
      </c>
      <c r="G110" s="6">
        <v>0.09</v>
      </c>
      <c r="H110" s="5">
        <v>1</v>
      </c>
      <c r="I110" s="27">
        <f t="shared" si="6"/>
        <v>0.7</v>
      </c>
      <c r="J110" s="27">
        <f t="shared" si="7"/>
        <v>0.09</v>
      </c>
      <c r="K110" s="5">
        <v>46</v>
      </c>
      <c r="L110" s="5">
        <f t="shared" si="8"/>
        <v>0</v>
      </c>
      <c r="M110">
        <f t="shared" si="9"/>
        <v>132</v>
      </c>
      <c r="N110">
        <f t="shared" si="10"/>
        <v>0</v>
      </c>
      <c r="O110">
        <f t="shared" si="11"/>
        <v>0</v>
      </c>
    </row>
    <row r="111" spans="1:15">
      <c r="A111" s="5" t="s">
        <v>20</v>
      </c>
      <c r="B111" s="5">
        <v>4210</v>
      </c>
      <c r="C111" s="7">
        <v>3.3733479745000001</v>
      </c>
      <c r="D111" s="6">
        <v>0.309</v>
      </c>
      <c r="E111" s="6">
        <v>46.66</v>
      </c>
      <c r="F111" s="6">
        <v>0.7</v>
      </c>
      <c r="G111" s="6">
        <v>0.09</v>
      </c>
      <c r="H111" s="5">
        <v>1</v>
      </c>
      <c r="I111" s="27">
        <f t="shared" si="6"/>
        <v>0.7</v>
      </c>
      <c r="J111" s="27">
        <f t="shared" si="7"/>
        <v>0.09</v>
      </c>
      <c r="K111" s="5">
        <v>5063</v>
      </c>
      <c r="L111" s="5">
        <f t="shared" si="8"/>
        <v>4</v>
      </c>
      <c r="M111">
        <f t="shared" si="9"/>
        <v>4999</v>
      </c>
      <c r="N111">
        <f t="shared" si="10"/>
        <v>8</v>
      </c>
      <c r="O111">
        <f t="shared" si="11"/>
        <v>1</v>
      </c>
    </row>
    <row r="112" spans="1:15">
      <c r="A112" s="5" t="s">
        <v>20</v>
      </c>
      <c r="B112" s="5">
        <v>6460</v>
      </c>
      <c r="C112" s="7">
        <v>0.447916331</v>
      </c>
      <c r="D112" s="6">
        <v>0.26600000000000001</v>
      </c>
      <c r="E112" s="6">
        <v>46.66</v>
      </c>
      <c r="F112" s="6">
        <v>0</v>
      </c>
      <c r="G112" s="6">
        <v>0</v>
      </c>
      <c r="H112" s="5">
        <v>1</v>
      </c>
      <c r="I112" s="27">
        <f t="shared" si="6"/>
        <v>0</v>
      </c>
      <c r="J112" s="27">
        <f t="shared" si="7"/>
        <v>0</v>
      </c>
      <c r="K112" s="5">
        <v>200</v>
      </c>
      <c r="L112" s="5">
        <f t="shared" si="8"/>
        <v>0</v>
      </c>
      <c r="M112">
        <f t="shared" si="9"/>
        <v>571</v>
      </c>
      <c r="N112">
        <f t="shared" si="10"/>
        <v>0</v>
      </c>
      <c r="O112">
        <f t="shared" si="11"/>
        <v>0</v>
      </c>
    </row>
    <row r="113" spans="1:15">
      <c r="A113" s="5" t="s">
        <v>20</v>
      </c>
      <c r="B113" s="5">
        <v>1750</v>
      </c>
      <c r="C113" s="7">
        <v>1.1594286036999999</v>
      </c>
      <c r="D113" s="6">
        <v>0.68</v>
      </c>
      <c r="E113" s="6">
        <v>46.66</v>
      </c>
      <c r="F113" s="6">
        <v>1.8</v>
      </c>
      <c r="G113" s="6">
        <v>0.47799999999999998</v>
      </c>
      <c r="H113" s="5">
        <v>1</v>
      </c>
      <c r="I113" s="27">
        <f t="shared" si="6"/>
        <v>1.8</v>
      </c>
      <c r="J113" s="27">
        <f t="shared" si="7"/>
        <v>0.47799999999999998</v>
      </c>
      <c r="K113" s="5">
        <v>1325</v>
      </c>
      <c r="L113" s="5">
        <f t="shared" si="8"/>
        <v>3</v>
      </c>
      <c r="M113">
        <f t="shared" si="9"/>
        <v>3781</v>
      </c>
      <c r="N113">
        <f t="shared" si="10"/>
        <v>15</v>
      </c>
      <c r="O113">
        <f t="shared" si="11"/>
        <v>4</v>
      </c>
    </row>
    <row r="114" spans="1:15">
      <c r="A114" s="5" t="s">
        <v>20</v>
      </c>
      <c r="B114" s="5">
        <v>1750</v>
      </c>
      <c r="C114" s="7">
        <v>6.8114991E-2</v>
      </c>
      <c r="D114" s="6">
        <v>0.76800000000000002</v>
      </c>
      <c r="E114" s="6">
        <v>46.66</v>
      </c>
      <c r="F114" s="6">
        <v>1.8</v>
      </c>
      <c r="G114" s="6">
        <v>0.47799999999999998</v>
      </c>
      <c r="H114" s="5">
        <v>1</v>
      </c>
      <c r="I114" s="27">
        <f t="shared" si="6"/>
        <v>1.8</v>
      </c>
      <c r="J114" s="27">
        <f t="shared" si="7"/>
        <v>0.47799999999999998</v>
      </c>
      <c r="K114" s="5">
        <v>88</v>
      </c>
      <c r="L114" s="5">
        <f t="shared" si="8"/>
        <v>0</v>
      </c>
      <c r="M114">
        <f t="shared" si="9"/>
        <v>251</v>
      </c>
      <c r="N114">
        <f t="shared" si="10"/>
        <v>1</v>
      </c>
      <c r="O114">
        <f t="shared" si="11"/>
        <v>0.3</v>
      </c>
    </row>
    <row r="115" spans="1:15">
      <c r="A115" s="5" t="s">
        <v>20</v>
      </c>
      <c r="B115" s="5">
        <v>1750</v>
      </c>
      <c r="C115" s="7">
        <v>1.9486580214</v>
      </c>
      <c r="D115" s="6">
        <v>0.76800000000000002</v>
      </c>
      <c r="E115" s="6">
        <v>46.66</v>
      </c>
      <c r="F115" s="6">
        <v>1.8</v>
      </c>
      <c r="G115" s="6">
        <v>0.47799999999999998</v>
      </c>
      <c r="H115" s="5">
        <v>1</v>
      </c>
      <c r="I115" s="27">
        <f t="shared" si="6"/>
        <v>1.8</v>
      </c>
      <c r="J115" s="27">
        <f t="shared" si="7"/>
        <v>0.47799999999999998</v>
      </c>
      <c r="K115" s="5">
        <v>2515</v>
      </c>
      <c r="L115" s="5">
        <f t="shared" si="8"/>
        <v>6</v>
      </c>
      <c r="M115">
        <f t="shared" si="9"/>
        <v>7178</v>
      </c>
      <c r="N115">
        <f t="shared" si="10"/>
        <v>28</v>
      </c>
      <c r="O115">
        <f t="shared" si="11"/>
        <v>7.6</v>
      </c>
    </row>
    <row r="116" spans="1:15">
      <c r="A116" s="5" t="s">
        <v>20</v>
      </c>
      <c r="B116" s="5">
        <v>1750</v>
      </c>
      <c r="C116" s="7">
        <v>14.8655893482</v>
      </c>
      <c r="D116" s="6">
        <v>0.76800000000000002</v>
      </c>
      <c r="E116" s="6">
        <v>46.66</v>
      </c>
      <c r="F116" s="6">
        <v>1.8</v>
      </c>
      <c r="G116" s="6">
        <v>0.47799999999999998</v>
      </c>
      <c r="H116" s="5">
        <v>1</v>
      </c>
      <c r="I116" s="27">
        <f t="shared" si="6"/>
        <v>1.8</v>
      </c>
      <c r="J116" s="27">
        <f t="shared" si="7"/>
        <v>0.47799999999999998</v>
      </c>
      <c r="K116" s="5">
        <v>19187</v>
      </c>
      <c r="L116" s="5">
        <f t="shared" si="8"/>
        <v>44</v>
      </c>
      <c r="M116">
        <f t="shared" si="9"/>
        <v>54757</v>
      </c>
      <c r="N116">
        <f t="shared" si="10"/>
        <v>217</v>
      </c>
      <c r="O116">
        <f t="shared" si="11"/>
        <v>57.7</v>
      </c>
    </row>
    <row r="117" spans="1:15">
      <c r="A117" s="5" t="s">
        <v>20</v>
      </c>
      <c r="B117" s="5">
        <v>4210</v>
      </c>
      <c r="C117" s="7">
        <v>4.7398966799999998E-2</v>
      </c>
      <c r="D117" s="6">
        <v>0.309</v>
      </c>
      <c r="E117" s="6">
        <v>46.66</v>
      </c>
      <c r="F117" s="6">
        <v>0.7</v>
      </c>
      <c r="G117" s="6">
        <v>0.09</v>
      </c>
      <c r="H117" s="5">
        <v>1</v>
      </c>
      <c r="I117" s="27">
        <f t="shared" si="6"/>
        <v>0.7</v>
      </c>
      <c r="J117" s="27">
        <f t="shared" si="7"/>
        <v>0.09</v>
      </c>
      <c r="K117" s="5">
        <v>25</v>
      </c>
      <c r="L117" s="5">
        <f t="shared" si="8"/>
        <v>0</v>
      </c>
      <c r="M117">
        <f t="shared" si="9"/>
        <v>70</v>
      </c>
      <c r="N117">
        <f t="shared" si="10"/>
        <v>0</v>
      </c>
      <c r="O117">
        <f t="shared" si="11"/>
        <v>0</v>
      </c>
    </row>
    <row r="118" spans="1:15">
      <c r="A118" s="5" t="s">
        <v>20</v>
      </c>
      <c r="B118" s="5">
        <v>4210</v>
      </c>
      <c r="C118" s="7">
        <v>0.10223310889999999</v>
      </c>
      <c r="D118" s="6">
        <v>0.309</v>
      </c>
      <c r="E118" s="6">
        <v>46.66</v>
      </c>
      <c r="F118" s="6">
        <v>0.7</v>
      </c>
      <c r="G118" s="6">
        <v>0.09</v>
      </c>
      <c r="H118" s="5">
        <v>1</v>
      </c>
      <c r="I118" s="27">
        <f t="shared" si="6"/>
        <v>0.7</v>
      </c>
      <c r="J118" s="27">
        <f t="shared" si="7"/>
        <v>0.09</v>
      </c>
      <c r="K118" s="5">
        <v>53</v>
      </c>
      <c r="L118" s="5">
        <f t="shared" si="8"/>
        <v>0</v>
      </c>
      <c r="M118">
        <f t="shared" si="9"/>
        <v>152</v>
      </c>
      <c r="N118">
        <f t="shared" si="10"/>
        <v>0</v>
      </c>
      <c r="O118">
        <f t="shared" si="11"/>
        <v>0</v>
      </c>
    </row>
    <row r="119" spans="1:15">
      <c r="A119" s="5" t="s">
        <v>20</v>
      </c>
      <c r="B119" s="5">
        <v>1750</v>
      </c>
      <c r="C119" s="7">
        <v>6.9076321199999999E-2</v>
      </c>
      <c r="D119" s="6">
        <v>0.76800000000000002</v>
      </c>
      <c r="E119" s="6">
        <v>46.66</v>
      </c>
      <c r="F119" s="6">
        <v>1.8</v>
      </c>
      <c r="G119" s="6">
        <v>0.47799999999999998</v>
      </c>
      <c r="H119" s="5">
        <v>1</v>
      </c>
      <c r="I119" s="27">
        <f t="shared" si="6"/>
        <v>1.8</v>
      </c>
      <c r="J119" s="27">
        <f t="shared" si="7"/>
        <v>0.47799999999999998</v>
      </c>
      <c r="K119" s="5">
        <v>89</v>
      </c>
      <c r="L119" s="5">
        <f t="shared" si="8"/>
        <v>0</v>
      </c>
      <c r="M119">
        <f t="shared" si="9"/>
        <v>254</v>
      </c>
      <c r="N119">
        <f t="shared" si="10"/>
        <v>1</v>
      </c>
      <c r="O119">
        <f t="shared" si="11"/>
        <v>0.3</v>
      </c>
    </row>
    <row r="120" spans="1:15">
      <c r="A120" s="5" t="s">
        <v>20</v>
      </c>
      <c r="B120" s="5">
        <v>4210</v>
      </c>
      <c r="C120" s="7">
        <v>0.4187960885</v>
      </c>
      <c r="D120" s="6">
        <v>0.309</v>
      </c>
      <c r="E120" s="6">
        <v>46.66</v>
      </c>
      <c r="F120" s="6">
        <v>0.7</v>
      </c>
      <c r="G120" s="6">
        <v>0.09</v>
      </c>
      <c r="H120" s="5">
        <v>1</v>
      </c>
      <c r="I120" s="27">
        <f t="shared" si="6"/>
        <v>0.7</v>
      </c>
      <c r="J120" s="27">
        <f t="shared" si="7"/>
        <v>0.09</v>
      </c>
      <c r="K120" s="5">
        <v>217</v>
      </c>
      <c r="L120" s="5">
        <f t="shared" si="8"/>
        <v>1</v>
      </c>
      <c r="M120">
        <f t="shared" si="9"/>
        <v>621</v>
      </c>
      <c r="N120">
        <f t="shared" si="10"/>
        <v>1</v>
      </c>
      <c r="O120">
        <f t="shared" si="11"/>
        <v>0.1</v>
      </c>
    </row>
    <row r="121" spans="1:15">
      <c r="A121" s="5" t="s">
        <v>20</v>
      </c>
      <c r="B121" s="5">
        <v>4210</v>
      </c>
      <c r="C121" s="7">
        <v>0.52712107829999999</v>
      </c>
      <c r="D121" s="6">
        <v>0.309</v>
      </c>
      <c r="E121" s="6">
        <v>46.66</v>
      </c>
      <c r="F121" s="6">
        <v>0.7</v>
      </c>
      <c r="G121" s="6">
        <v>0.09</v>
      </c>
      <c r="H121" s="5">
        <v>1</v>
      </c>
      <c r="I121" s="27">
        <f t="shared" si="6"/>
        <v>0.7</v>
      </c>
      <c r="J121" s="27">
        <f t="shared" si="7"/>
        <v>0.09</v>
      </c>
      <c r="K121" s="5">
        <v>274</v>
      </c>
      <c r="L121" s="5">
        <f t="shared" si="8"/>
        <v>1</v>
      </c>
      <c r="M121">
        <f t="shared" si="9"/>
        <v>781</v>
      </c>
      <c r="N121">
        <f t="shared" si="10"/>
        <v>1</v>
      </c>
      <c r="O121">
        <f t="shared" si="11"/>
        <v>0.2</v>
      </c>
    </row>
    <row r="122" spans="1:15">
      <c r="A122" s="5" t="s">
        <v>20</v>
      </c>
      <c r="B122" s="5">
        <v>6460</v>
      </c>
      <c r="C122" s="7">
        <v>1.3120412548</v>
      </c>
      <c r="D122" s="6">
        <v>0.26600000000000001</v>
      </c>
      <c r="E122" s="6">
        <v>46.66</v>
      </c>
      <c r="F122" s="6">
        <v>0</v>
      </c>
      <c r="G122" s="6">
        <v>0</v>
      </c>
      <c r="H122" s="5">
        <v>1</v>
      </c>
      <c r="I122" s="27">
        <f t="shared" si="6"/>
        <v>0</v>
      </c>
      <c r="J122" s="27">
        <f t="shared" si="7"/>
        <v>0</v>
      </c>
      <c r="K122" s="5">
        <v>587</v>
      </c>
      <c r="L122" s="5">
        <f t="shared" si="8"/>
        <v>1</v>
      </c>
      <c r="M122">
        <f t="shared" si="9"/>
        <v>1674</v>
      </c>
      <c r="N122">
        <f t="shared" si="10"/>
        <v>0</v>
      </c>
      <c r="O122">
        <f t="shared" si="11"/>
        <v>0</v>
      </c>
    </row>
    <row r="123" spans="1:15">
      <c r="A123" s="5" t="s">
        <v>20</v>
      </c>
      <c r="B123" s="5">
        <v>4210</v>
      </c>
      <c r="C123" s="7">
        <v>0.1910689944</v>
      </c>
      <c r="D123" s="6">
        <v>0.309</v>
      </c>
      <c r="E123" s="6">
        <v>46.66</v>
      </c>
      <c r="F123" s="6">
        <v>0.7</v>
      </c>
      <c r="G123" s="6">
        <v>0.09</v>
      </c>
      <c r="H123" s="5">
        <v>1</v>
      </c>
      <c r="I123" s="27">
        <f t="shared" si="6"/>
        <v>0.7</v>
      </c>
      <c r="J123" s="27">
        <f t="shared" si="7"/>
        <v>0.09</v>
      </c>
      <c r="K123" s="5">
        <v>99</v>
      </c>
      <c r="L123" s="5">
        <f t="shared" si="8"/>
        <v>0</v>
      </c>
      <c r="M123">
        <f t="shared" si="9"/>
        <v>283</v>
      </c>
      <c r="N123">
        <f t="shared" si="10"/>
        <v>0</v>
      </c>
      <c r="O123">
        <f t="shared" si="11"/>
        <v>0.1</v>
      </c>
    </row>
    <row r="124" spans="1:15">
      <c r="A124" s="5" t="s">
        <v>20</v>
      </c>
      <c r="B124" s="5">
        <v>4210</v>
      </c>
      <c r="C124" s="7">
        <v>7.4911815999999997E-3</v>
      </c>
      <c r="D124" s="6">
        <v>0.309</v>
      </c>
      <c r="E124" s="6">
        <v>46.66</v>
      </c>
      <c r="F124" s="6">
        <v>0.7</v>
      </c>
      <c r="G124" s="6">
        <v>0.09</v>
      </c>
      <c r="H124" s="5">
        <v>1</v>
      </c>
      <c r="I124" s="27">
        <f t="shared" si="6"/>
        <v>0.7</v>
      </c>
      <c r="J124" s="27">
        <f t="shared" si="7"/>
        <v>0.09</v>
      </c>
      <c r="K124" s="5">
        <v>4</v>
      </c>
      <c r="L124" s="5">
        <f t="shared" si="8"/>
        <v>0</v>
      </c>
      <c r="M124">
        <f t="shared" si="9"/>
        <v>11</v>
      </c>
      <c r="N124">
        <f t="shared" si="10"/>
        <v>0</v>
      </c>
      <c r="O124">
        <f t="shared" si="11"/>
        <v>0</v>
      </c>
    </row>
    <row r="125" spans="1:15">
      <c r="A125" s="5" t="s">
        <v>20</v>
      </c>
      <c r="B125" s="5">
        <v>4210</v>
      </c>
      <c r="C125" s="7">
        <v>2.2178825700000002E-2</v>
      </c>
      <c r="D125" s="6">
        <v>0.309</v>
      </c>
      <c r="E125" s="6">
        <v>46.66</v>
      </c>
      <c r="F125" s="6">
        <v>0.7</v>
      </c>
      <c r="G125" s="6">
        <v>0.09</v>
      </c>
      <c r="H125" s="5">
        <v>1</v>
      </c>
      <c r="I125" s="27">
        <f t="shared" si="6"/>
        <v>0.7</v>
      </c>
      <c r="J125" s="27">
        <f t="shared" si="7"/>
        <v>0.09</v>
      </c>
      <c r="K125" s="5">
        <v>12</v>
      </c>
      <c r="L125" s="5">
        <f t="shared" si="8"/>
        <v>0</v>
      </c>
      <c r="M125">
        <f t="shared" si="9"/>
        <v>33</v>
      </c>
      <c r="N125">
        <f t="shared" si="10"/>
        <v>0</v>
      </c>
      <c r="O125">
        <f t="shared" si="11"/>
        <v>0</v>
      </c>
    </row>
    <row r="126" spans="1:15">
      <c r="A126" s="5" t="s">
        <v>20</v>
      </c>
      <c r="B126" s="5">
        <v>4210</v>
      </c>
      <c r="C126" s="7">
        <v>0.2188753816</v>
      </c>
      <c r="D126" s="6">
        <v>0.309</v>
      </c>
      <c r="E126" s="6">
        <v>46.66</v>
      </c>
      <c r="F126" s="6">
        <v>0.7</v>
      </c>
      <c r="G126" s="6">
        <v>0.09</v>
      </c>
      <c r="H126" s="5">
        <v>1</v>
      </c>
      <c r="I126" s="27">
        <f t="shared" si="6"/>
        <v>0.7</v>
      </c>
      <c r="J126" s="27">
        <f t="shared" si="7"/>
        <v>0.09</v>
      </c>
      <c r="K126" s="5">
        <v>114</v>
      </c>
      <c r="L126" s="5">
        <f t="shared" si="8"/>
        <v>0</v>
      </c>
      <c r="M126">
        <f t="shared" si="9"/>
        <v>324</v>
      </c>
      <c r="N126">
        <f t="shared" si="10"/>
        <v>1</v>
      </c>
      <c r="O126">
        <f t="shared" si="11"/>
        <v>0.1</v>
      </c>
    </row>
    <row r="127" spans="1:15">
      <c r="A127" s="5" t="s">
        <v>20</v>
      </c>
      <c r="B127" s="5">
        <v>4210</v>
      </c>
      <c r="C127" s="7">
        <v>2.5982025695000002</v>
      </c>
      <c r="D127" s="6">
        <v>0.309</v>
      </c>
      <c r="E127" s="6">
        <v>46.66</v>
      </c>
      <c r="F127" s="6">
        <v>0.7</v>
      </c>
      <c r="G127" s="6">
        <v>0.09</v>
      </c>
      <c r="H127" s="5">
        <v>1</v>
      </c>
      <c r="I127" s="27">
        <f t="shared" si="6"/>
        <v>0.7</v>
      </c>
      <c r="J127" s="27">
        <f t="shared" si="7"/>
        <v>0.09</v>
      </c>
      <c r="K127" s="5">
        <v>1896</v>
      </c>
      <c r="L127" s="5">
        <f t="shared" si="8"/>
        <v>3</v>
      </c>
      <c r="M127">
        <f t="shared" si="9"/>
        <v>3851</v>
      </c>
      <c r="N127">
        <f t="shared" si="10"/>
        <v>6</v>
      </c>
      <c r="O127">
        <f t="shared" si="11"/>
        <v>0.8</v>
      </c>
    </row>
    <row r="128" spans="1:15">
      <c r="A128" s="5" t="s">
        <v>20</v>
      </c>
      <c r="B128" s="5">
        <v>4210</v>
      </c>
      <c r="C128" s="7">
        <v>0.23819093359999999</v>
      </c>
      <c r="D128" s="6">
        <v>0.309</v>
      </c>
      <c r="E128" s="6">
        <v>46.66</v>
      </c>
      <c r="F128" s="6">
        <v>0.7</v>
      </c>
      <c r="G128" s="6">
        <v>0.09</v>
      </c>
      <c r="H128" s="5">
        <v>1</v>
      </c>
      <c r="I128" s="27">
        <f t="shared" si="6"/>
        <v>0.7</v>
      </c>
      <c r="J128" s="27">
        <f t="shared" si="7"/>
        <v>0.09</v>
      </c>
      <c r="K128" s="5">
        <v>124</v>
      </c>
      <c r="L128" s="5">
        <f t="shared" si="8"/>
        <v>0</v>
      </c>
      <c r="M128">
        <f t="shared" si="9"/>
        <v>353</v>
      </c>
      <c r="N128">
        <f t="shared" si="10"/>
        <v>1</v>
      </c>
      <c r="O128">
        <f t="shared" si="11"/>
        <v>0.1</v>
      </c>
    </row>
    <row r="129" spans="1:15">
      <c r="A129" s="5" t="s">
        <v>20</v>
      </c>
      <c r="B129" s="5">
        <v>4210</v>
      </c>
      <c r="C129" s="7">
        <v>4.5243391000000001E-2</v>
      </c>
      <c r="D129" s="6">
        <v>0.309</v>
      </c>
      <c r="E129" s="6">
        <v>46.66</v>
      </c>
      <c r="F129" s="6">
        <v>0.7</v>
      </c>
      <c r="G129" s="6">
        <v>0.09</v>
      </c>
      <c r="H129" s="5">
        <v>1</v>
      </c>
      <c r="I129" s="27">
        <f t="shared" si="6"/>
        <v>0.7</v>
      </c>
      <c r="J129" s="27">
        <f t="shared" si="7"/>
        <v>0.09</v>
      </c>
      <c r="K129" s="5">
        <v>23</v>
      </c>
      <c r="L129" s="5">
        <f t="shared" si="8"/>
        <v>0</v>
      </c>
      <c r="M129">
        <f t="shared" si="9"/>
        <v>67</v>
      </c>
      <c r="N129">
        <f t="shared" si="10"/>
        <v>0</v>
      </c>
      <c r="O129">
        <f t="shared" si="11"/>
        <v>0</v>
      </c>
    </row>
    <row r="130" spans="1:15">
      <c r="A130" s="5" t="s">
        <v>20</v>
      </c>
      <c r="B130" s="5">
        <v>4210</v>
      </c>
      <c r="C130" s="7">
        <v>0.2456530482</v>
      </c>
      <c r="D130" s="6">
        <v>0.309</v>
      </c>
      <c r="E130" s="6">
        <v>46.66</v>
      </c>
      <c r="F130" s="6">
        <v>0.7</v>
      </c>
      <c r="G130" s="6">
        <v>0.09</v>
      </c>
      <c r="H130" s="5">
        <v>1</v>
      </c>
      <c r="I130" s="27">
        <f t="shared" si="6"/>
        <v>0.7</v>
      </c>
      <c r="J130" s="27">
        <f t="shared" si="7"/>
        <v>0.09</v>
      </c>
      <c r="K130" s="5">
        <v>128</v>
      </c>
      <c r="L130" s="5">
        <f t="shared" si="8"/>
        <v>0</v>
      </c>
      <c r="M130">
        <f t="shared" si="9"/>
        <v>364</v>
      </c>
      <c r="N130">
        <f t="shared" si="10"/>
        <v>1</v>
      </c>
      <c r="O130">
        <f t="shared" si="11"/>
        <v>0.1</v>
      </c>
    </row>
    <row r="131" spans="1:15">
      <c r="A131" s="5" t="s">
        <v>20</v>
      </c>
      <c r="B131" s="5">
        <v>1750</v>
      </c>
      <c r="C131" s="7">
        <v>56.209503245500002</v>
      </c>
      <c r="D131" s="6">
        <v>0.76800000000000002</v>
      </c>
      <c r="E131" s="6">
        <v>46.66</v>
      </c>
      <c r="F131" s="6">
        <v>1.8</v>
      </c>
      <c r="G131" s="6">
        <v>0.47799999999999998</v>
      </c>
      <c r="H131" s="5">
        <v>1</v>
      </c>
      <c r="I131" s="27">
        <f t="shared" ref="I131:I194" si="12">F131</f>
        <v>1.8</v>
      </c>
      <c r="J131" s="27">
        <f t="shared" ref="J131:J194" si="13">G131</f>
        <v>0.47799999999999998</v>
      </c>
      <c r="K131" s="5">
        <v>137246</v>
      </c>
      <c r="L131" s="5">
        <f t="shared" ref="L131:L194" si="14">ROUND(E131*D131*C131/12,0)</f>
        <v>168</v>
      </c>
      <c r="M131">
        <f t="shared" ref="M131:M194" si="15">ROUND(E131*D131*C131*102.79,0)</f>
        <v>207046</v>
      </c>
      <c r="N131">
        <f t="shared" ref="N131:N194" si="16">ROUND(I131*M131*0.002205,0)</f>
        <v>822</v>
      </c>
      <c r="O131">
        <f t="shared" ref="O131:O194" si="17">ROUND(J131*M131*0.002205,1)</f>
        <v>218.2</v>
      </c>
    </row>
    <row r="132" spans="1:15">
      <c r="A132" s="5" t="s">
        <v>20</v>
      </c>
      <c r="B132" s="5">
        <v>4210</v>
      </c>
      <c r="C132" s="7">
        <v>0.46102868289999999</v>
      </c>
      <c r="D132" s="6">
        <v>0.309</v>
      </c>
      <c r="E132" s="6">
        <v>46.66</v>
      </c>
      <c r="F132" s="6">
        <v>0.7</v>
      </c>
      <c r="G132" s="6">
        <v>0.09</v>
      </c>
      <c r="H132" s="5">
        <v>1</v>
      </c>
      <c r="I132" s="27">
        <f t="shared" si="12"/>
        <v>0.7</v>
      </c>
      <c r="J132" s="27">
        <f t="shared" si="13"/>
        <v>0.09</v>
      </c>
      <c r="K132" s="5">
        <v>239</v>
      </c>
      <c r="L132" s="5">
        <f t="shared" si="14"/>
        <v>1</v>
      </c>
      <c r="M132">
        <f t="shared" si="15"/>
        <v>683</v>
      </c>
      <c r="N132">
        <f t="shared" si="16"/>
        <v>1</v>
      </c>
      <c r="O132">
        <f t="shared" si="17"/>
        <v>0.1</v>
      </c>
    </row>
    <row r="133" spans="1:15">
      <c r="A133" s="5" t="s">
        <v>20</v>
      </c>
      <c r="B133" s="5">
        <v>4210</v>
      </c>
      <c r="C133" s="7">
        <v>7.8678285000000001E-2</v>
      </c>
      <c r="D133" s="6">
        <v>0.309</v>
      </c>
      <c r="E133" s="6">
        <v>46.66</v>
      </c>
      <c r="F133" s="6">
        <v>0.7</v>
      </c>
      <c r="G133" s="6">
        <v>0.09</v>
      </c>
      <c r="H133" s="5">
        <v>1</v>
      </c>
      <c r="I133" s="27">
        <f t="shared" si="12"/>
        <v>0.7</v>
      </c>
      <c r="J133" s="27">
        <f t="shared" si="13"/>
        <v>0.09</v>
      </c>
      <c r="K133" s="5">
        <v>41</v>
      </c>
      <c r="L133" s="5">
        <f t="shared" si="14"/>
        <v>0</v>
      </c>
      <c r="M133">
        <f t="shared" si="15"/>
        <v>117</v>
      </c>
      <c r="N133">
        <f t="shared" si="16"/>
        <v>0</v>
      </c>
      <c r="O133">
        <f t="shared" si="17"/>
        <v>0</v>
      </c>
    </row>
    <row r="134" spans="1:15">
      <c r="A134" s="5" t="s">
        <v>20</v>
      </c>
      <c r="B134" s="5">
        <v>3100</v>
      </c>
      <c r="C134" s="7">
        <v>0.13524005980000001</v>
      </c>
      <c r="D134" s="6">
        <v>0.1</v>
      </c>
      <c r="E134" s="6">
        <v>46.66</v>
      </c>
      <c r="F134" s="6">
        <v>1.2</v>
      </c>
      <c r="G134" s="6">
        <v>6.4000000000000001E-2</v>
      </c>
      <c r="H134" s="5">
        <v>1</v>
      </c>
      <c r="I134" s="27">
        <f t="shared" si="12"/>
        <v>1.2</v>
      </c>
      <c r="J134" s="27">
        <f t="shared" si="13"/>
        <v>6.4000000000000001E-2</v>
      </c>
      <c r="K134" s="5">
        <v>23</v>
      </c>
      <c r="L134" s="5">
        <f t="shared" si="14"/>
        <v>0</v>
      </c>
      <c r="M134">
        <f t="shared" si="15"/>
        <v>65</v>
      </c>
      <c r="N134">
        <f t="shared" si="16"/>
        <v>0</v>
      </c>
      <c r="O134">
        <f t="shared" si="17"/>
        <v>0</v>
      </c>
    </row>
    <row r="135" spans="1:15">
      <c r="A135" s="5" t="s">
        <v>20</v>
      </c>
      <c r="B135" s="5">
        <v>3100</v>
      </c>
      <c r="C135" s="7">
        <v>1.2967334424000001</v>
      </c>
      <c r="D135" s="6">
        <v>0.3</v>
      </c>
      <c r="E135" s="6">
        <v>46.66</v>
      </c>
      <c r="F135" s="6">
        <v>1.2</v>
      </c>
      <c r="G135" s="6">
        <v>6.4000000000000001E-2</v>
      </c>
      <c r="H135" s="5">
        <v>1</v>
      </c>
      <c r="I135" s="27">
        <f t="shared" si="12"/>
        <v>1.2</v>
      </c>
      <c r="J135" s="27">
        <f t="shared" si="13"/>
        <v>6.4000000000000001E-2</v>
      </c>
      <c r="K135" s="5">
        <v>654</v>
      </c>
      <c r="L135" s="5">
        <f t="shared" si="14"/>
        <v>2</v>
      </c>
      <c r="M135">
        <f t="shared" si="15"/>
        <v>1866</v>
      </c>
      <c r="N135">
        <f t="shared" si="16"/>
        <v>5</v>
      </c>
      <c r="O135">
        <f t="shared" si="17"/>
        <v>0.3</v>
      </c>
    </row>
    <row r="136" spans="1:15">
      <c r="A136" s="5" t="s">
        <v>20</v>
      </c>
      <c r="B136" s="5">
        <v>3200</v>
      </c>
      <c r="C136" s="7">
        <v>0.82086580480000004</v>
      </c>
      <c r="D136" s="6">
        <v>0.28699999999999998</v>
      </c>
      <c r="E136" s="6">
        <v>46.66</v>
      </c>
      <c r="F136" s="6">
        <v>1.2</v>
      </c>
      <c r="G136" s="6">
        <v>6.4000000000000001E-2</v>
      </c>
      <c r="H136" s="5">
        <v>1</v>
      </c>
      <c r="I136" s="27">
        <f t="shared" si="12"/>
        <v>1.2</v>
      </c>
      <c r="J136" s="27">
        <f t="shared" si="13"/>
        <v>6.4000000000000001E-2</v>
      </c>
      <c r="K136" s="5">
        <v>396</v>
      </c>
      <c r="L136" s="5">
        <f t="shared" si="14"/>
        <v>1</v>
      </c>
      <c r="M136">
        <f t="shared" si="15"/>
        <v>1130</v>
      </c>
      <c r="N136">
        <f t="shared" si="16"/>
        <v>3</v>
      </c>
      <c r="O136">
        <f t="shared" si="17"/>
        <v>0.2</v>
      </c>
    </row>
    <row r="137" spans="1:15">
      <c r="A137" s="5" t="s">
        <v>20</v>
      </c>
      <c r="B137" s="5">
        <v>4210</v>
      </c>
      <c r="C137" s="7">
        <v>4.3386234804999999</v>
      </c>
      <c r="D137" s="6">
        <v>0.309</v>
      </c>
      <c r="E137" s="6">
        <v>46.66</v>
      </c>
      <c r="F137" s="6">
        <v>0.7</v>
      </c>
      <c r="G137" s="6">
        <v>0.09</v>
      </c>
      <c r="H137" s="5">
        <v>1</v>
      </c>
      <c r="I137" s="27">
        <f t="shared" si="12"/>
        <v>0.7</v>
      </c>
      <c r="J137" s="27">
        <f t="shared" si="13"/>
        <v>0.09</v>
      </c>
      <c r="K137" s="5">
        <v>2253</v>
      </c>
      <c r="L137" s="5">
        <f t="shared" si="14"/>
        <v>5</v>
      </c>
      <c r="M137">
        <f t="shared" si="15"/>
        <v>6430</v>
      </c>
      <c r="N137">
        <f t="shared" si="16"/>
        <v>10</v>
      </c>
      <c r="O137">
        <f t="shared" si="17"/>
        <v>1.3</v>
      </c>
    </row>
    <row r="138" spans="1:15">
      <c r="A138" s="5" t="s">
        <v>20</v>
      </c>
      <c r="B138" s="5">
        <v>4210</v>
      </c>
      <c r="C138" s="7">
        <v>0.109680372</v>
      </c>
      <c r="D138" s="6">
        <v>0.309</v>
      </c>
      <c r="E138" s="6">
        <v>46.66</v>
      </c>
      <c r="F138" s="6">
        <v>0.7</v>
      </c>
      <c r="G138" s="6">
        <v>0.09</v>
      </c>
      <c r="H138" s="5">
        <v>1</v>
      </c>
      <c r="I138" s="27">
        <f t="shared" si="12"/>
        <v>0.7</v>
      </c>
      <c r="J138" s="27">
        <f t="shared" si="13"/>
        <v>0.09</v>
      </c>
      <c r="K138" s="5">
        <v>57</v>
      </c>
      <c r="L138" s="5">
        <f t="shared" si="14"/>
        <v>0</v>
      </c>
      <c r="M138">
        <f t="shared" si="15"/>
        <v>163</v>
      </c>
      <c r="N138">
        <f t="shared" si="16"/>
        <v>0</v>
      </c>
      <c r="O138">
        <f t="shared" si="17"/>
        <v>0</v>
      </c>
    </row>
    <row r="139" spans="1:15">
      <c r="A139" s="5" t="s">
        <v>20</v>
      </c>
      <c r="B139" s="5">
        <v>4210</v>
      </c>
      <c r="C139" s="7">
        <v>8.8491383000000007E-2</v>
      </c>
      <c r="D139" s="6">
        <v>0.309</v>
      </c>
      <c r="E139" s="6">
        <v>46.66</v>
      </c>
      <c r="F139" s="6">
        <v>0.7</v>
      </c>
      <c r="G139" s="6">
        <v>0.09</v>
      </c>
      <c r="H139" s="5">
        <v>1</v>
      </c>
      <c r="I139" s="27">
        <f t="shared" si="12"/>
        <v>0.7</v>
      </c>
      <c r="J139" s="27">
        <f t="shared" si="13"/>
        <v>0.09</v>
      </c>
      <c r="K139" s="5">
        <v>46</v>
      </c>
      <c r="L139" s="5">
        <f t="shared" si="14"/>
        <v>0</v>
      </c>
      <c r="M139">
        <f t="shared" si="15"/>
        <v>131</v>
      </c>
      <c r="N139">
        <f t="shared" si="16"/>
        <v>0</v>
      </c>
      <c r="O139">
        <f t="shared" si="17"/>
        <v>0</v>
      </c>
    </row>
    <row r="140" spans="1:15">
      <c r="A140" s="5" t="s">
        <v>20</v>
      </c>
      <c r="B140" s="5">
        <v>1750</v>
      </c>
      <c r="C140" s="7">
        <v>2.3672979653000001</v>
      </c>
      <c r="D140" s="6">
        <v>0.752</v>
      </c>
      <c r="E140" s="6">
        <v>46.66</v>
      </c>
      <c r="F140" s="6">
        <v>1.8</v>
      </c>
      <c r="G140" s="6">
        <v>0.47799999999999998</v>
      </c>
      <c r="H140" s="5">
        <v>1</v>
      </c>
      <c r="I140" s="27">
        <f t="shared" si="12"/>
        <v>1.8</v>
      </c>
      <c r="J140" s="27">
        <f t="shared" si="13"/>
        <v>0.47799999999999998</v>
      </c>
      <c r="K140" s="5">
        <v>40953</v>
      </c>
      <c r="L140" s="5">
        <f t="shared" si="14"/>
        <v>7</v>
      </c>
      <c r="M140">
        <f t="shared" si="15"/>
        <v>8538</v>
      </c>
      <c r="N140">
        <f t="shared" si="16"/>
        <v>34</v>
      </c>
      <c r="O140">
        <f t="shared" si="17"/>
        <v>9</v>
      </c>
    </row>
    <row r="141" spans="1:15">
      <c r="A141" s="5" t="s">
        <v>20</v>
      </c>
      <c r="B141" s="5">
        <v>4210</v>
      </c>
      <c r="C141" s="7">
        <v>0.85753795619999995</v>
      </c>
      <c r="D141" s="6">
        <v>0.309</v>
      </c>
      <c r="E141" s="6">
        <v>46.66</v>
      </c>
      <c r="F141" s="6">
        <v>0.7</v>
      </c>
      <c r="G141" s="6">
        <v>0.09</v>
      </c>
      <c r="H141" s="5">
        <v>1</v>
      </c>
      <c r="I141" s="27">
        <f t="shared" si="12"/>
        <v>0.7</v>
      </c>
      <c r="J141" s="27">
        <f t="shared" si="13"/>
        <v>0.09</v>
      </c>
      <c r="K141" s="5">
        <v>445</v>
      </c>
      <c r="L141" s="5">
        <f t="shared" si="14"/>
        <v>1</v>
      </c>
      <c r="M141">
        <f t="shared" si="15"/>
        <v>1271</v>
      </c>
      <c r="N141">
        <f t="shared" si="16"/>
        <v>2</v>
      </c>
      <c r="O141">
        <f t="shared" si="17"/>
        <v>0.3</v>
      </c>
    </row>
    <row r="142" spans="1:15">
      <c r="A142" s="5" t="s">
        <v>20</v>
      </c>
      <c r="B142" s="5">
        <v>4210</v>
      </c>
      <c r="C142" s="7">
        <v>0.166914915</v>
      </c>
      <c r="D142" s="6">
        <v>0.309</v>
      </c>
      <c r="E142" s="6">
        <v>46.66</v>
      </c>
      <c r="F142" s="6">
        <v>0.7</v>
      </c>
      <c r="G142" s="6">
        <v>0.09</v>
      </c>
      <c r="H142" s="5">
        <v>1</v>
      </c>
      <c r="I142" s="27">
        <f t="shared" si="12"/>
        <v>0.7</v>
      </c>
      <c r="J142" s="27">
        <f t="shared" si="13"/>
        <v>0.09</v>
      </c>
      <c r="K142" s="5">
        <v>87</v>
      </c>
      <c r="L142" s="5">
        <f t="shared" si="14"/>
        <v>0</v>
      </c>
      <c r="M142">
        <f t="shared" si="15"/>
        <v>247</v>
      </c>
      <c r="N142">
        <f t="shared" si="16"/>
        <v>0</v>
      </c>
      <c r="O142">
        <f t="shared" si="17"/>
        <v>0</v>
      </c>
    </row>
    <row r="143" spans="1:15">
      <c r="A143" s="5" t="s">
        <v>20</v>
      </c>
      <c r="B143" s="5">
        <v>4210</v>
      </c>
      <c r="C143" s="7">
        <v>0.24997137229999999</v>
      </c>
      <c r="D143" s="6">
        <v>0.309</v>
      </c>
      <c r="E143" s="6">
        <v>46.66</v>
      </c>
      <c r="F143" s="6">
        <v>0.7</v>
      </c>
      <c r="G143" s="6">
        <v>0.09</v>
      </c>
      <c r="H143" s="5">
        <v>1</v>
      </c>
      <c r="I143" s="27">
        <f t="shared" si="12"/>
        <v>0.7</v>
      </c>
      <c r="J143" s="27">
        <f t="shared" si="13"/>
        <v>0.09</v>
      </c>
      <c r="K143" s="5">
        <v>130</v>
      </c>
      <c r="L143" s="5">
        <f t="shared" si="14"/>
        <v>0</v>
      </c>
      <c r="M143">
        <f t="shared" si="15"/>
        <v>370</v>
      </c>
      <c r="N143">
        <f t="shared" si="16"/>
        <v>1</v>
      </c>
      <c r="O143">
        <f t="shared" si="17"/>
        <v>0.1</v>
      </c>
    </row>
    <row r="144" spans="1:15">
      <c r="A144" s="5" t="s">
        <v>20</v>
      </c>
      <c r="B144" s="5">
        <v>4210</v>
      </c>
      <c r="C144" s="7">
        <v>0.64813471810000001</v>
      </c>
      <c r="D144" s="6">
        <v>0.309</v>
      </c>
      <c r="E144" s="6">
        <v>46.66</v>
      </c>
      <c r="F144" s="6">
        <v>0.7</v>
      </c>
      <c r="G144" s="6">
        <v>0.09</v>
      </c>
      <c r="H144" s="5">
        <v>1</v>
      </c>
      <c r="I144" s="27">
        <f t="shared" si="12"/>
        <v>0.7</v>
      </c>
      <c r="J144" s="27">
        <f t="shared" si="13"/>
        <v>0.09</v>
      </c>
      <c r="K144" s="5">
        <v>337</v>
      </c>
      <c r="L144" s="5">
        <f t="shared" si="14"/>
        <v>1</v>
      </c>
      <c r="M144">
        <f t="shared" si="15"/>
        <v>961</v>
      </c>
      <c r="N144">
        <f t="shared" si="16"/>
        <v>1</v>
      </c>
      <c r="O144">
        <f t="shared" si="17"/>
        <v>0.2</v>
      </c>
    </row>
    <row r="145" spans="1:15">
      <c r="A145" s="5" t="s">
        <v>20</v>
      </c>
      <c r="B145" s="5">
        <v>1750</v>
      </c>
      <c r="C145" s="7">
        <v>0.87708897470000002</v>
      </c>
      <c r="D145" s="6">
        <v>0.76800000000000002</v>
      </c>
      <c r="E145" s="6">
        <v>46.66</v>
      </c>
      <c r="F145" s="6">
        <v>1.8</v>
      </c>
      <c r="G145" s="6">
        <v>0.47799999999999998</v>
      </c>
      <c r="H145" s="5">
        <v>1</v>
      </c>
      <c r="I145" s="27">
        <f t="shared" si="12"/>
        <v>1.8</v>
      </c>
      <c r="J145" s="27">
        <f t="shared" si="13"/>
        <v>0.47799999999999998</v>
      </c>
      <c r="K145" s="5">
        <v>1132</v>
      </c>
      <c r="L145" s="5">
        <f t="shared" si="14"/>
        <v>3</v>
      </c>
      <c r="M145">
        <f t="shared" si="15"/>
        <v>3231</v>
      </c>
      <c r="N145">
        <f t="shared" si="16"/>
        <v>13</v>
      </c>
      <c r="O145">
        <f t="shared" si="17"/>
        <v>3.4</v>
      </c>
    </row>
    <row r="146" spans="1:15">
      <c r="A146" s="5" t="s">
        <v>20</v>
      </c>
      <c r="B146" s="5">
        <v>4210</v>
      </c>
      <c r="C146" s="7">
        <v>0.25887761570000001</v>
      </c>
      <c r="D146" s="6">
        <v>0.309</v>
      </c>
      <c r="E146" s="6">
        <v>46.66</v>
      </c>
      <c r="F146" s="6">
        <v>0.7</v>
      </c>
      <c r="G146" s="6">
        <v>0.09</v>
      </c>
      <c r="H146" s="5">
        <v>1</v>
      </c>
      <c r="I146" s="27">
        <f t="shared" si="12"/>
        <v>0.7</v>
      </c>
      <c r="J146" s="27">
        <f t="shared" si="13"/>
        <v>0.09</v>
      </c>
      <c r="K146" s="5">
        <v>134</v>
      </c>
      <c r="L146" s="5">
        <f t="shared" si="14"/>
        <v>0</v>
      </c>
      <c r="M146">
        <f t="shared" si="15"/>
        <v>384</v>
      </c>
      <c r="N146">
        <f t="shared" si="16"/>
        <v>1</v>
      </c>
      <c r="O146">
        <f t="shared" si="17"/>
        <v>0.1</v>
      </c>
    </row>
    <row r="147" spans="1:15">
      <c r="A147" s="5" t="s">
        <v>20</v>
      </c>
      <c r="B147" s="5">
        <v>3200</v>
      </c>
      <c r="C147" s="7">
        <v>2.8976016761999999</v>
      </c>
      <c r="D147" s="6">
        <v>0.28699999999999998</v>
      </c>
      <c r="E147" s="6">
        <v>46.66</v>
      </c>
      <c r="F147" s="6">
        <v>1.2</v>
      </c>
      <c r="G147" s="6">
        <v>6.4000000000000001E-2</v>
      </c>
      <c r="H147" s="5">
        <v>1</v>
      </c>
      <c r="I147" s="27">
        <f t="shared" si="12"/>
        <v>1.2</v>
      </c>
      <c r="J147" s="27">
        <f t="shared" si="13"/>
        <v>6.4000000000000001E-2</v>
      </c>
      <c r="K147" s="5">
        <v>1398</v>
      </c>
      <c r="L147" s="5">
        <f t="shared" si="14"/>
        <v>3</v>
      </c>
      <c r="M147">
        <f t="shared" si="15"/>
        <v>3989</v>
      </c>
      <c r="N147">
        <f t="shared" si="16"/>
        <v>11</v>
      </c>
      <c r="O147">
        <f t="shared" si="17"/>
        <v>0.6</v>
      </c>
    </row>
    <row r="148" spans="1:15">
      <c r="A148" s="5" t="s">
        <v>20</v>
      </c>
      <c r="B148" s="5">
        <v>1750</v>
      </c>
      <c r="C148" s="7">
        <v>0.25438874560000002</v>
      </c>
      <c r="D148" s="6">
        <v>0.76800000000000002</v>
      </c>
      <c r="E148" s="6">
        <v>46.66</v>
      </c>
      <c r="F148" s="6">
        <v>1.8</v>
      </c>
      <c r="G148" s="6">
        <v>0.47799999999999998</v>
      </c>
      <c r="H148" s="5">
        <v>1</v>
      </c>
      <c r="I148" s="27">
        <f t="shared" si="12"/>
        <v>1.8</v>
      </c>
      <c r="J148" s="27">
        <f t="shared" si="13"/>
        <v>0.47799999999999998</v>
      </c>
      <c r="K148" s="5">
        <v>673</v>
      </c>
      <c r="L148" s="5">
        <f t="shared" si="14"/>
        <v>1</v>
      </c>
      <c r="M148">
        <f t="shared" si="15"/>
        <v>937</v>
      </c>
      <c r="N148">
        <f t="shared" si="16"/>
        <v>4</v>
      </c>
      <c r="O148">
        <f t="shared" si="17"/>
        <v>1</v>
      </c>
    </row>
    <row r="149" spans="1:15">
      <c r="A149" s="5" t="s">
        <v>20</v>
      </c>
      <c r="B149" s="5">
        <v>4210</v>
      </c>
      <c r="C149" s="7">
        <v>1.7109889995000001</v>
      </c>
      <c r="D149" s="6">
        <v>0.309</v>
      </c>
      <c r="E149" s="6">
        <v>46.66</v>
      </c>
      <c r="F149" s="6">
        <v>0.7</v>
      </c>
      <c r="G149" s="6">
        <v>0.09</v>
      </c>
      <c r="H149" s="5">
        <v>1</v>
      </c>
      <c r="I149" s="27">
        <f t="shared" si="12"/>
        <v>0.7</v>
      </c>
      <c r="J149" s="27">
        <f t="shared" si="13"/>
        <v>0.09</v>
      </c>
      <c r="K149" s="5">
        <v>889</v>
      </c>
      <c r="L149" s="5">
        <f t="shared" si="14"/>
        <v>2</v>
      </c>
      <c r="M149">
        <f t="shared" si="15"/>
        <v>2536</v>
      </c>
      <c r="N149">
        <f t="shared" si="16"/>
        <v>4</v>
      </c>
      <c r="O149">
        <f t="shared" si="17"/>
        <v>0.5</v>
      </c>
    </row>
    <row r="150" spans="1:15">
      <c r="A150" s="5" t="s">
        <v>20</v>
      </c>
      <c r="B150" s="5">
        <v>1750</v>
      </c>
      <c r="C150" s="7">
        <v>0.1330469366</v>
      </c>
      <c r="D150" s="6">
        <v>0.76800000000000002</v>
      </c>
      <c r="E150" s="6">
        <v>46.66</v>
      </c>
      <c r="F150" s="6">
        <v>1.8</v>
      </c>
      <c r="G150" s="6">
        <v>0.47799999999999998</v>
      </c>
      <c r="H150" s="5">
        <v>1</v>
      </c>
      <c r="I150" s="27">
        <f t="shared" si="12"/>
        <v>1.8</v>
      </c>
      <c r="J150" s="27">
        <f t="shared" si="13"/>
        <v>0.47799999999999998</v>
      </c>
      <c r="K150" s="5">
        <v>172</v>
      </c>
      <c r="L150" s="5">
        <f t="shared" si="14"/>
        <v>0</v>
      </c>
      <c r="M150">
        <f t="shared" si="15"/>
        <v>490</v>
      </c>
      <c r="N150">
        <f t="shared" si="16"/>
        <v>2</v>
      </c>
      <c r="O150">
        <f t="shared" si="17"/>
        <v>0.5</v>
      </c>
    </row>
    <row r="151" spans="1:15">
      <c r="A151" s="5" t="s">
        <v>20</v>
      </c>
      <c r="B151" s="5">
        <v>4210</v>
      </c>
      <c r="C151" s="7">
        <v>2.95053261E-2</v>
      </c>
      <c r="D151" s="6">
        <v>0.309</v>
      </c>
      <c r="E151" s="6">
        <v>46.66</v>
      </c>
      <c r="F151" s="6">
        <v>0.7</v>
      </c>
      <c r="G151" s="6">
        <v>0.09</v>
      </c>
      <c r="H151" s="5">
        <v>1</v>
      </c>
      <c r="I151" s="27">
        <f t="shared" si="12"/>
        <v>0.7</v>
      </c>
      <c r="J151" s="27">
        <f t="shared" si="13"/>
        <v>0.09</v>
      </c>
      <c r="K151" s="5">
        <v>15</v>
      </c>
      <c r="L151" s="5">
        <f t="shared" si="14"/>
        <v>0</v>
      </c>
      <c r="M151">
        <f t="shared" si="15"/>
        <v>44</v>
      </c>
      <c r="N151">
        <f t="shared" si="16"/>
        <v>0</v>
      </c>
      <c r="O151">
        <f t="shared" si="17"/>
        <v>0</v>
      </c>
    </row>
    <row r="152" spans="1:15">
      <c r="A152" s="5" t="s">
        <v>20</v>
      </c>
      <c r="B152" s="5">
        <v>4210</v>
      </c>
      <c r="C152" s="7">
        <v>37.190471207400002</v>
      </c>
      <c r="D152" s="6">
        <v>0.10199999999999999</v>
      </c>
      <c r="E152" s="6">
        <v>46.66</v>
      </c>
      <c r="F152" s="6">
        <v>0.7</v>
      </c>
      <c r="G152" s="6">
        <v>0.09</v>
      </c>
      <c r="H152" s="5">
        <v>1</v>
      </c>
      <c r="I152" s="27">
        <f t="shared" si="12"/>
        <v>0.7</v>
      </c>
      <c r="J152" s="27">
        <f t="shared" si="13"/>
        <v>0.09</v>
      </c>
      <c r="K152" s="5">
        <v>6375</v>
      </c>
      <c r="L152" s="5">
        <f t="shared" si="14"/>
        <v>15</v>
      </c>
      <c r="M152">
        <f t="shared" si="15"/>
        <v>18194</v>
      </c>
      <c r="N152">
        <f t="shared" si="16"/>
        <v>28</v>
      </c>
      <c r="O152">
        <f t="shared" si="17"/>
        <v>3.6</v>
      </c>
    </row>
    <row r="153" spans="1:15">
      <c r="A153" s="5" t="s">
        <v>20</v>
      </c>
      <c r="B153" s="5">
        <v>1750</v>
      </c>
      <c r="C153" s="7">
        <v>0.47652886500000002</v>
      </c>
      <c r="D153" s="6">
        <v>0.76800000000000002</v>
      </c>
      <c r="E153" s="6">
        <v>46.66</v>
      </c>
      <c r="F153" s="6">
        <v>1.8</v>
      </c>
      <c r="G153" s="6">
        <v>0.47799999999999998</v>
      </c>
      <c r="H153" s="5">
        <v>1</v>
      </c>
      <c r="I153" s="27">
        <f t="shared" si="12"/>
        <v>1.8</v>
      </c>
      <c r="J153" s="27">
        <f t="shared" si="13"/>
        <v>0.47799999999999998</v>
      </c>
      <c r="K153" s="5">
        <v>615</v>
      </c>
      <c r="L153" s="5">
        <f t="shared" si="14"/>
        <v>1</v>
      </c>
      <c r="M153">
        <f t="shared" si="15"/>
        <v>1755</v>
      </c>
      <c r="N153">
        <f t="shared" si="16"/>
        <v>7</v>
      </c>
      <c r="O153">
        <f t="shared" si="17"/>
        <v>1.8</v>
      </c>
    </row>
    <row r="154" spans="1:15">
      <c r="A154" s="5" t="s">
        <v>20</v>
      </c>
      <c r="B154" s="5">
        <v>4210</v>
      </c>
      <c r="C154" s="7">
        <v>0.24997137229999999</v>
      </c>
      <c r="D154" s="6">
        <v>0.309</v>
      </c>
      <c r="E154" s="6">
        <v>46.66</v>
      </c>
      <c r="F154" s="6">
        <v>0.7</v>
      </c>
      <c r="G154" s="6">
        <v>0.09</v>
      </c>
      <c r="H154" s="5">
        <v>1</v>
      </c>
      <c r="I154" s="27">
        <f t="shared" si="12"/>
        <v>0.7</v>
      </c>
      <c r="J154" s="27">
        <f t="shared" si="13"/>
        <v>0.09</v>
      </c>
      <c r="K154" s="5">
        <v>130</v>
      </c>
      <c r="L154" s="5">
        <f t="shared" si="14"/>
        <v>0</v>
      </c>
      <c r="M154">
        <f t="shared" si="15"/>
        <v>370</v>
      </c>
      <c r="N154">
        <f t="shared" si="16"/>
        <v>1</v>
      </c>
      <c r="O154">
        <f t="shared" si="17"/>
        <v>0.1</v>
      </c>
    </row>
    <row r="155" spans="1:15">
      <c r="A155" s="5" t="s">
        <v>20</v>
      </c>
      <c r="B155" s="5">
        <v>4210</v>
      </c>
      <c r="C155" s="7">
        <v>0.35539966480000001</v>
      </c>
      <c r="D155" s="6">
        <v>0.309</v>
      </c>
      <c r="E155" s="6">
        <v>46.66</v>
      </c>
      <c r="F155" s="6">
        <v>0.7</v>
      </c>
      <c r="G155" s="6">
        <v>0.09</v>
      </c>
      <c r="H155" s="5">
        <v>1</v>
      </c>
      <c r="I155" s="27">
        <f t="shared" si="12"/>
        <v>0.7</v>
      </c>
      <c r="J155" s="27">
        <f t="shared" si="13"/>
        <v>0.09</v>
      </c>
      <c r="K155" s="5">
        <v>185</v>
      </c>
      <c r="L155" s="5">
        <f t="shared" si="14"/>
        <v>0</v>
      </c>
      <c r="M155">
        <f t="shared" si="15"/>
        <v>527</v>
      </c>
      <c r="N155">
        <f t="shared" si="16"/>
        <v>1</v>
      </c>
      <c r="O155">
        <f t="shared" si="17"/>
        <v>0.1</v>
      </c>
    </row>
    <row r="156" spans="1:15">
      <c r="A156" s="5" t="s">
        <v>20</v>
      </c>
      <c r="B156" s="5">
        <v>4210</v>
      </c>
      <c r="C156" s="7">
        <v>0.24997539630000001</v>
      </c>
      <c r="D156" s="6">
        <v>0.309</v>
      </c>
      <c r="E156" s="6">
        <v>46.66</v>
      </c>
      <c r="F156" s="6">
        <v>0.7</v>
      </c>
      <c r="G156" s="6">
        <v>0.09</v>
      </c>
      <c r="H156" s="5">
        <v>1</v>
      </c>
      <c r="I156" s="27">
        <f t="shared" si="12"/>
        <v>0.7</v>
      </c>
      <c r="J156" s="27">
        <f t="shared" si="13"/>
        <v>0.09</v>
      </c>
      <c r="K156" s="5">
        <v>130</v>
      </c>
      <c r="L156" s="5">
        <f t="shared" si="14"/>
        <v>0</v>
      </c>
      <c r="M156">
        <f t="shared" si="15"/>
        <v>370</v>
      </c>
      <c r="N156">
        <f t="shared" si="16"/>
        <v>1</v>
      </c>
      <c r="O156">
        <f t="shared" si="17"/>
        <v>0.1</v>
      </c>
    </row>
    <row r="157" spans="1:15">
      <c r="A157" s="5" t="s">
        <v>20</v>
      </c>
      <c r="B157" s="5">
        <v>4210</v>
      </c>
      <c r="C157" s="7">
        <v>0.24997539630000001</v>
      </c>
      <c r="D157" s="6">
        <v>0.309</v>
      </c>
      <c r="E157" s="6">
        <v>46.66</v>
      </c>
      <c r="F157" s="6">
        <v>0.7</v>
      </c>
      <c r="G157" s="6">
        <v>0.09</v>
      </c>
      <c r="H157" s="5">
        <v>1</v>
      </c>
      <c r="I157" s="27">
        <f t="shared" si="12"/>
        <v>0.7</v>
      </c>
      <c r="J157" s="27">
        <f t="shared" si="13"/>
        <v>0.09</v>
      </c>
      <c r="K157" s="5">
        <v>130</v>
      </c>
      <c r="L157" s="5">
        <f t="shared" si="14"/>
        <v>0</v>
      </c>
      <c r="M157">
        <f t="shared" si="15"/>
        <v>370</v>
      </c>
      <c r="N157">
        <f t="shared" si="16"/>
        <v>1</v>
      </c>
      <c r="O157">
        <f t="shared" si="17"/>
        <v>0.1</v>
      </c>
    </row>
    <row r="158" spans="1:15">
      <c r="A158" s="5" t="s">
        <v>20</v>
      </c>
      <c r="B158" s="5">
        <v>4210</v>
      </c>
      <c r="C158" s="7">
        <v>1.20745742E-2</v>
      </c>
      <c r="D158" s="6">
        <v>0.25800000000000001</v>
      </c>
      <c r="E158" s="6">
        <v>46.66</v>
      </c>
      <c r="F158" s="6">
        <v>0.7</v>
      </c>
      <c r="G158" s="6">
        <v>0.09</v>
      </c>
      <c r="H158" s="5">
        <v>1</v>
      </c>
      <c r="I158" s="27">
        <f t="shared" si="12"/>
        <v>0.7</v>
      </c>
      <c r="J158" s="27">
        <f t="shared" si="13"/>
        <v>0.09</v>
      </c>
      <c r="K158" s="5">
        <v>5</v>
      </c>
      <c r="L158" s="5">
        <f t="shared" si="14"/>
        <v>0</v>
      </c>
      <c r="M158">
        <f t="shared" si="15"/>
        <v>15</v>
      </c>
      <c r="N158">
        <f t="shared" si="16"/>
        <v>0</v>
      </c>
      <c r="O158">
        <f t="shared" si="17"/>
        <v>0</v>
      </c>
    </row>
    <row r="159" spans="1:15">
      <c r="A159" s="5" t="s">
        <v>20</v>
      </c>
      <c r="B159" s="5">
        <v>1750</v>
      </c>
      <c r="C159" s="7">
        <v>1.7783442600000001E-2</v>
      </c>
      <c r="D159" s="6">
        <v>0.76800000000000002</v>
      </c>
      <c r="E159" s="6">
        <v>46.66</v>
      </c>
      <c r="F159" s="6">
        <v>1.8</v>
      </c>
      <c r="G159" s="6">
        <v>0.47799999999999998</v>
      </c>
      <c r="H159" s="5">
        <v>1</v>
      </c>
      <c r="I159" s="27">
        <f t="shared" si="12"/>
        <v>1.8</v>
      </c>
      <c r="J159" s="27">
        <f t="shared" si="13"/>
        <v>0.47799999999999998</v>
      </c>
      <c r="K159" s="5">
        <v>23</v>
      </c>
      <c r="L159" s="5">
        <f t="shared" si="14"/>
        <v>0</v>
      </c>
      <c r="M159">
        <f t="shared" si="15"/>
        <v>66</v>
      </c>
      <c r="N159">
        <f t="shared" si="16"/>
        <v>0</v>
      </c>
      <c r="O159">
        <f t="shared" si="17"/>
        <v>0.1</v>
      </c>
    </row>
    <row r="160" spans="1:15">
      <c r="A160" s="5" t="s">
        <v>20</v>
      </c>
      <c r="B160" s="5">
        <v>4210</v>
      </c>
      <c r="C160" s="7">
        <v>0.24997137229999999</v>
      </c>
      <c r="D160" s="6">
        <v>0.309</v>
      </c>
      <c r="E160" s="6">
        <v>46.66</v>
      </c>
      <c r="F160" s="6">
        <v>0.7</v>
      </c>
      <c r="G160" s="6">
        <v>0.09</v>
      </c>
      <c r="H160" s="5">
        <v>1</v>
      </c>
      <c r="I160" s="27">
        <f t="shared" si="12"/>
        <v>0.7</v>
      </c>
      <c r="J160" s="27">
        <f t="shared" si="13"/>
        <v>0.09</v>
      </c>
      <c r="K160" s="5">
        <v>130</v>
      </c>
      <c r="L160" s="5">
        <f t="shared" si="14"/>
        <v>0</v>
      </c>
      <c r="M160">
        <f t="shared" si="15"/>
        <v>370</v>
      </c>
      <c r="N160">
        <f t="shared" si="16"/>
        <v>1</v>
      </c>
      <c r="O160">
        <f t="shared" si="17"/>
        <v>0.1</v>
      </c>
    </row>
    <row r="161" spans="1:15">
      <c r="A161" s="5" t="s">
        <v>20</v>
      </c>
      <c r="B161" s="5">
        <v>4210</v>
      </c>
      <c r="C161" s="7">
        <v>0.24997338429999999</v>
      </c>
      <c r="D161" s="6">
        <v>0.309</v>
      </c>
      <c r="E161" s="6">
        <v>46.66</v>
      </c>
      <c r="F161" s="6">
        <v>0.7</v>
      </c>
      <c r="G161" s="6">
        <v>0.09</v>
      </c>
      <c r="H161" s="5">
        <v>1</v>
      </c>
      <c r="I161" s="27">
        <f t="shared" si="12"/>
        <v>0.7</v>
      </c>
      <c r="J161" s="27">
        <f t="shared" si="13"/>
        <v>0.09</v>
      </c>
      <c r="K161" s="5">
        <v>130</v>
      </c>
      <c r="L161" s="5">
        <f t="shared" si="14"/>
        <v>0</v>
      </c>
      <c r="M161">
        <f t="shared" si="15"/>
        <v>370</v>
      </c>
      <c r="N161">
        <f t="shared" si="16"/>
        <v>1</v>
      </c>
      <c r="O161">
        <f t="shared" si="17"/>
        <v>0.1</v>
      </c>
    </row>
    <row r="162" spans="1:15">
      <c r="A162" s="5" t="s">
        <v>20</v>
      </c>
      <c r="B162" s="5">
        <v>4210</v>
      </c>
      <c r="C162" s="7">
        <v>1.8332540599999999E-2</v>
      </c>
      <c r="D162" s="6">
        <v>0.309</v>
      </c>
      <c r="E162" s="6">
        <v>46.66</v>
      </c>
      <c r="F162" s="6">
        <v>0.7</v>
      </c>
      <c r="G162" s="6">
        <v>0.09</v>
      </c>
      <c r="H162" s="5">
        <v>1</v>
      </c>
      <c r="I162" s="27">
        <f t="shared" si="12"/>
        <v>0.7</v>
      </c>
      <c r="J162" s="27">
        <f t="shared" si="13"/>
        <v>0.09</v>
      </c>
      <c r="K162" s="5">
        <v>10</v>
      </c>
      <c r="L162" s="5">
        <f t="shared" si="14"/>
        <v>0</v>
      </c>
      <c r="M162">
        <f t="shared" si="15"/>
        <v>27</v>
      </c>
      <c r="N162">
        <f t="shared" si="16"/>
        <v>0</v>
      </c>
      <c r="O162">
        <f t="shared" si="17"/>
        <v>0</v>
      </c>
    </row>
    <row r="163" spans="1:15">
      <c r="A163" s="5" t="s">
        <v>20</v>
      </c>
      <c r="B163" s="5">
        <v>4210</v>
      </c>
      <c r="C163" s="7">
        <v>3.6103157400000002E-2</v>
      </c>
      <c r="D163" s="6">
        <v>0.309</v>
      </c>
      <c r="E163" s="6">
        <v>46.66</v>
      </c>
      <c r="F163" s="6">
        <v>0.7</v>
      </c>
      <c r="G163" s="6">
        <v>0.09</v>
      </c>
      <c r="H163" s="5">
        <v>1</v>
      </c>
      <c r="I163" s="27">
        <f t="shared" si="12"/>
        <v>0.7</v>
      </c>
      <c r="J163" s="27">
        <f t="shared" si="13"/>
        <v>0.09</v>
      </c>
      <c r="K163" s="5">
        <v>19</v>
      </c>
      <c r="L163" s="5">
        <f t="shared" si="14"/>
        <v>0</v>
      </c>
      <c r="M163">
        <f t="shared" si="15"/>
        <v>54</v>
      </c>
      <c r="N163">
        <f t="shared" si="16"/>
        <v>0</v>
      </c>
      <c r="O163">
        <f t="shared" si="17"/>
        <v>0</v>
      </c>
    </row>
    <row r="164" spans="1:15">
      <c r="A164" s="5" t="s">
        <v>20</v>
      </c>
      <c r="B164" s="5">
        <v>4210</v>
      </c>
      <c r="C164" s="7">
        <v>5.6185067200000001E-2</v>
      </c>
      <c r="D164" s="6">
        <v>0.309</v>
      </c>
      <c r="E164" s="6">
        <v>46.66</v>
      </c>
      <c r="F164" s="6">
        <v>0.7</v>
      </c>
      <c r="G164" s="6">
        <v>0.09</v>
      </c>
      <c r="H164" s="5">
        <v>1</v>
      </c>
      <c r="I164" s="27">
        <f t="shared" si="12"/>
        <v>0.7</v>
      </c>
      <c r="J164" s="27">
        <f t="shared" si="13"/>
        <v>0.09</v>
      </c>
      <c r="K164" s="5">
        <v>29</v>
      </c>
      <c r="L164" s="5">
        <f t="shared" si="14"/>
        <v>0</v>
      </c>
      <c r="M164">
        <f t="shared" si="15"/>
        <v>83</v>
      </c>
      <c r="N164">
        <f t="shared" si="16"/>
        <v>0</v>
      </c>
      <c r="O164">
        <f t="shared" si="17"/>
        <v>0</v>
      </c>
    </row>
    <row r="165" spans="1:15">
      <c r="A165" s="5" t="s">
        <v>20</v>
      </c>
      <c r="B165" s="5">
        <v>1750</v>
      </c>
      <c r="C165" s="7">
        <v>2.3169291936</v>
      </c>
      <c r="D165" s="6">
        <v>0.76800000000000002</v>
      </c>
      <c r="E165" s="6">
        <v>46.66</v>
      </c>
      <c r="F165" s="6">
        <v>1.8</v>
      </c>
      <c r="G165" s="6">
        <v>0.47799999999999998</v>
      </c>
      <c r="H165" s="5">
        <v>1</v>
      </c>
      <c r="I165" s="27">
        <f t="shared" si="12"/>
        <v>1.8</v>
      </c>
      <c r="J165" s="27">
        <f t="shared" si="13"/>
        <v>0.47799999999999998</v>
      </c>
      <c r="K165" s="5">
        <v>2990</v>
      </c>
      <c r="L165" s="5">
        <f t="shared" si="14"/>
        <v>7</v>
      </c>
      <c r="M165">
        <f t="shared" si="15"/>
        <v>8534</v>
      </c>
      <c r="N165">
        <f t="shared" si="16"/>
        <v>34</v>
      </c>
      <c r="O165">
        <f t="shared" si="17"/>
        <v>9</v>
      </c>
    </row>
    <row r="166" spans="1:15">
      <c r="A166" s="5" t="s">
        <v>20</v>
      </c>
      <c r="B166" s="5">
        <v>1750</v>
      </c>
      <c r="C166" s="7">
        <v>1.01662401E-2</v>
      </c>
      <c r="D166" s="6">
        <v>0.76800000000000002</v>
      </c>
      <c r="E166" s="6">
        <v>46.66</v>
      </c>
      <c r="F166" s="6">
        <v>1.8</v>
      </c>
      <c r="G166" s="6">
        <v>0.47799999999999998</v>
      </c>
      <c r="H166" s="5">
        <v>1</v>
      </c>
      <c r="I166" s="27">
        <f t="shared" si="12"/>
        <v>1.8</v>
      </c>
      <c r="J166" s="27">
        <f t="shared" si="13"/>
        <v>0.47799999999999998</v>
      </c>
      <c r="K166" s="5">
        <v>13</v>
      </c>
      <c r="L166" s="5">
        <f t="shared" si="14"/>
        <v>0</v>
      </c>
      <c r="M166">
        <f t="shared" si="15"/>
        <v>37</v>
      </c>
      <c r="N166">
        <f t="shared" si="16"/>
        <v>0</v>
      </c>
      <c r="O166">
        <f t="shared" si="17"/>
        <v>0</v>
      </c>
    </row>
    <row r="167" spans="1:15">
      <c r="A167" s="5" t="s">
        <v>20</v>
      </c>
      <c r="B167" s="5">
        <v>3300</v>
      </c>
      <c r="C167" s="7">
        <v>4.4876062384999997</v>
      </c>
      <c r="D167" s="6">
        <v>0.28699999999999998</v>
      </c>
      <c r="E167" s="6">
        <v>46.66</v>
      </c>
      <c r="F167" s="6">
        <v>1.2</v>
      </c>
      <c r="G167" s="6">
        <v>6.4000000000000001E-2</v>
      </c>
      <c r="H167" s="5">
        <v>1</v>
      </c>
      <c r="I167" s="27">
        <f t="shared" si="12"/>
        <v>1.2</v>
      </c>
      <c r="J167" s="27">
        <f t="shared" si="13"/>
        <v>6.4000000000000001E-2</v>
      </c>
      <c r="K167" s="5">
        <v>2164</v>
      </c>
      <c r="L167" s="5">
        <f t="shared" si="14"/>
        <v>5</v>
      </c>
      <c r="M167">
        <f t="shared" si="15"/>
        <v>6177</v>
      </c>
      <c r="N167">
        <f t="shared" si="16"/>
        <v>16</v>
      </c>
      <c r="O167">
        <f t="shared" si="17"/>
        <v>0.9</v>
      </c>
    </row>
    <row r="168" spans="1:15">
      <c r="A168" s="5" t="s">
        <v>20</v>
      </c>
      <c r="B168" s="5">
        <v>4210</v>
      </c>
      <c r="C168" s="7">
        <v>5.5027666900000001E-2</v>
      </c>
      <c r="D168" s="6">
        <v>0.309</v>
      </c>
      <c r="E168" s="6">
        <v>46.66</v>
      </c>
      <c r="F168" s="6">
        <v>0.7</v>
      </c>
      <c r="G168" s="6">
        <v>0.09</v>
      </c>
      <c r="H168" s="5">
        <v>1</v>
      </c>
      <c r="I168" s="27">
        <f t="shared" si="12"/>
        <v>0.7</v>
      </c>
      <c r="J168" s="27">
        <f t="shared" si="13"/>
        <v>0.09</v>
      </c>
      <c r="K168" s="5">
        <v>29</v>
      </c>
      <c r="L168" s="5">
        <f t="shared" si="14"/>
        <v>0</v>
      </c>
      <c r="M168">
        <f t="shared" si="15"/>
        <v>82</v>
      </c>
      <c r="N168">
        <f t="shared" si="16"/>
        <v>0</v>
      </c>
      <c r="O168">
        <f t="shared" si="17"/>
        <v>0</v>
      </c>
    </row>
    <row r="169" spans="1:15">
      <c r="A169" s="5" t="s">
        <v>20</v>
      </c>
      <c r="B169" s="5">
        <v>4210</v>
      </c>
      <c r="C169" s="7">
        <v>0.24997539630000001</v>
      </c>
      <c r="D169" s="6">
        <v>0.309</v>
      </c>
      <c r="E169" s="6">
        <v>46.66</v>
      </c>
      <c r="F169" s="6">
        <v>0.7</v>
      </c>
      <c r="G169" s="6">
        <v>0.09</v>
      </c>
      <c r="H169" s="5">
        <v>1</v>
      </c>
      <c r="I169" s="27">
        <f t="shared" si="12"/>
        <v>0.7</v>
      </c>
      <c r="J169" s="27">
        <f t="shared" si="13"/>
        <v>0.09</v>
      </c>
      <c r="K169" s="5">
        <v>130</v>
      </c>
      <c r="L169" s="5">
        <f t="shared" si="14"/>
        <v>0</v>
      </c>
      <c r="M169">
        <f t="shared" si="15"/>
        <v>370</v>
      </c>
      <c r="N169">
        <f t="shared" si="16"/>
        <v>1</v>
      </c>
      <c r="O169">
        <f t="shared" si="17"/>
        <v>0.1</v>
      </c>
    </row>
    <row r="170" spans="1:15">
      <c r="A170" s="5" t="s">
        <v>20</v>
      </c>
      <c r="B170" s="5">
        <v>4210</v>
      </c>
      <c r="C170" s="7">
        <v>0.24997338429999999</v>
      </c>
      <c r="D170" s="6">
        <v>0.309</v>
      </c>
      <c r="E170" s="6">
        <v>46.66</v>
      </c>
      <c r="F170" s="6">
        <v>0.7</v>
      </c>
      <c r="G170" s="6">
        <v>0.09</v>
      </c>
      <c r="H170" s="5">
        <v>1</v>
      </c>
      <c r="I170" s="27">
        <f t="shared" si="12"/>
        <v>0.7</v>
      </c>
      <c r="J170" s="27">
        <f t="shared" si="13"/>
        <v>0.09</v>
      </c>
      <c r="K170" s="5">
        <v>130</v>
      </c>
      <c r="L170" s="5">
        <f t="shared" si="14"/>
        <v>0</v>
      </c>
      <c r="M170">
        <f t="shared" si="15"/>
        <v>370</v>
      </c>
      <c r="N170">
        <f t="shared" si="16"/>
        <v>1</v>
      </c>
      <c r="O170">
        <f t="shared" si="17"/>
        <v>0.1</v>
      </c>
    </row>
    <row r="171" spans="1:15">
      <c r="A171" s="5" t="s">
        <v>20</v>
      </c>
      <c r="B171" s="5">
        <v>4210</v>
      </c>
      <c r="C171" s="7">
        <v>0.1465332426</v>
      </c>
      <c r="D171" s="6">
        <v>0.309</v>
      </c>
      <c r="E171" s="6">
        <v>46.66</v>
      </c>
      <c r="F171" s="6">
        <v>0.7</v>
      </c>
      <c r="G171" s="6">
        <v>0.09</v>
      </c>
      <c r="H171" s="5">
        <v>1</v>
      </c>
      <c r="I171" s="27">
        <f t="shared" si="12"/>
        <v>0.7</v>
      </c>
      <c r="J171" s="27">
        <f t="shared" si="13"/>
        <v>0.09</v>
      </c>
      <c r="K171" s="5">
        <v>76</v>
      </c>
      <c r="L171" s="5">
        <f t="shared" si="14"/>
        <v>0</v>
      </c>
      <c r="M171">
        <f t="shared" si="15"/>
        <v>217</v>
      </c>
      <c r="N171">
        <f t="shared" si="16"/>
        <v>0</v>
      </c>
      <c r="O171">
        <f t="shared" si="17"/>
        <v>0</v>
      </c>
    </row>
    <row r="172" spans="1:15">
      <c r="A172" s="5" t="s">
        <v>20</v>
      </c>
      <c r="B172" s="5">
        <v>7200</v>
      </c>
      <c r="C172" s="7">
        <v>2.2575297883999998</v>
      </c>
      <c r="D172" s="6">
        <v>0.309</v>
      </c>
      <c r="E172" s="6">
        <v>46.66</v>
      </c>
      <c r="F172" s="6">
        <v>1.25</v>
      </c>
      <c r="G172" s="6">
        <v>5.2999999999999999E-2</v>
      </c>
      <c r="H172" s="5">
        <v>1</v>
      </c>
      <c r="I172" s="27">
        <f t="shared" si="12"/>
        <v>1.25</v>
      </c>
      <c r="J172" s="27">
        <f t="shared" si="13"/>
        <v>5.2999999999999999E-2</v>
      </c>
      <c r="K172" s="5">
        <v>1172</v>
      </c>
      <c r="L172" s="5">
        <f t="shared" si="14"/>
        <v>3</v>
      </c>
      <c r="M172">
        <f t="shared" si="15"/>
        <v>3346</v>
      </c>
      <c r="N172">
        <f t="shared" si="16"/>
        <v>9</v>
      </c>
      <c r="O172">
        <f t="shared" si="17"/>
        <v>0.4</v>
      </c>
    </row>
    <row r="173" spans="1:15">
      <c r="A173" s="5" t="s">
        <v>20</v>
      </c>
      <c r="B173" s="5">
        <v>1750</v>
      </c>
      <c r="C173" s="7">
        <v>6.8241063899999996E-2</v>
      </c>
      <c r="D173" s="6">
        <v>0.76800000000000002</v>
      </c>
      <c r="E173" s="6">
        <v>46.66</v>
      </c>
      <c r="F173" s="6">
        <v>1.8</v>
      </c>
      <c r="G173" s="6">
        <v>0.47799999999999998</v>
      </c>
      <c r="H173" s="5">
        <v>1</v>
      </c>
      <c r="I173" s="27">
        <f t="shared" si="12"/>
        <v>1.8</v>
      </c>
      <c r="J173" s="27">
        <f t="shared" si="13"/>
        <v>0.47799999999999998</v>
      </c>
      <c r="K173" s="5">
        <v>88</v>
      </c>
      <c r="L173" s="5">
        <f t="shared" si="14"/>
        <v>0</v>
      </c>
      <c r="M173">
        <f t="shared" si="15"/>
        <v>251</v>
      </c>
      <c r="N173">
        <f t="shared" si="16"/>
        <v>1</v>
      </c>
      <c r="O173">
        <f t="shared" si="17"/>
        <v>0.3</v>
      </c>
    </row>
    <row r="174" spans="1:15">
      <c r="A174" s="5" t="s">
        <v>20</v>
      </c>
      <c r="B174" s="5">
        <v>4210</v>
      </c>
      <c r="C174" s="7">
        <v>0.38186923499999997</v>
      </c>
      <c r="D174" s="6">
        <v>0.25800000000000001</v>
      </c>
      <c r="E174" s="6">
        <v>46.66</v>
      </c>
      <c r="F174" s="6">
        <v>0.7</v>
      </c>
      <c r="G174" s="6">
        <v>0.09</v>
      </c>
      <c r="H174" s="5">
        <v>1</v>
      </c>
      <c r="I174" s="27">
        <f t="shared" si="12"/>
        <v>0.7</v>
      </c>
      <c r="J174" s="27">
        <f t="shared" si="13"/>
        <v>0.09</v>
      </c>
      <c r="K174" s="5">
        <v>166</v>
      </c>
      <c r="L174" s="5">
        <f t="shared" si="14"/>
        <v>0</v>
      </c>
      <c r="M174">
        <f t="shared" si="15"/>
        <v>473</v>
      </c>
      <c r="N174">
        <f t="shared" si="16"/>
        <v>1</v>
      </c>
      <c r="O174">
        <f t="shared" si="17"/>
        <v>0.1</v>
      </c>
    </row>
    <row r="175" spans="1:15">
      <c r="A175" s="5" t="s">
        <v>20</v>
      </c>
      <c r="B175" s="5">
        <v>4210</v>
      </c>
      <c r="C175" s="7">
        <v>9.5681601300000002E-2</v>
      </c>
      <c r="D175" s="6">
        <v>0.309</v>
      </c>
      <c r="E175" s="6">
        <v>46.66</v>
      </c>
      <c r="F175" s="6">
        <v>0.7</v>
      </c>
      <c r="G175" s="6">
        <v>0.09</v>
      </c>
      <c r="H175" s="5">
        <v>1</v>
      </c>
      <c r="I175" s="27">
        <f t="shared" si="12"/>
        <v>0.7</v>
      </c>
      <c r="J175" s="27">
        <f t="shared" si="13"/>
        <v>0.09</v>
      </c>
      <c r="K175" s="5">
        <v>50</v>
      </c>
      <c r="L175" s="5">
        <f t="shared" si="14"/>
        <v>0</v>
      </c>
      <c r="M175">
        <f t="shared" si="15"/>
        <v>142</v>
      </c>
      <c r="N175">
        <f t="shared" si="16"/>
        <v>0</v>
      </c>
      <c r="O175">
        <f t="shared" si="17"/>
        <v>0</v>
      </c>
    </row>
    <row r="176" spans="1:15">
      <c r="A176" s="5" t="s">
        <v>20</v>
      </c>
      <c r="B176" s="5">
        <v>3200</v>
      </c>
      <c r="C176" s="7">
        <v>0.15201987710000001</v>
      </c>
      <c r="D176" s="6">
        <v>0.28699999999999998</v>
      </c>
      <c r="E176" s="6">
        <v>46.66</v>
      </c>
      <c r="F176" s="6">
        <v>1.2</v>
      </c>
      <c r="G176" s="6">
        <v>6.4000000000000001E-2</v>
      </c>
      <c r="H176" s="5">
        <v>1</v>
      </c>
      <c r="I176" s="27">
        <f t="shared" si="12"/>
        <v>1.2</v>
      </c>
      <c r="J176" s="27">
        <f t="shared" si="13"/>
        <v>6.4000000000000001E-2</v>
      </c>
      <c r="K176" s="5">
        <v>73</v>
      </c>
      <c r="L176" s="5">
        <f t="shared" si="14"/>
        <v>0</v>
      </c>
      <c r="M176">
        <f t="shared" si="15"/>
        <v>209</v>
      </c>
      <c r="N176">
        <f t="shared" si="16"/>
        <v>1</v>
      </c>
      <c r="O176">
        <f t="shared" si="17"/>
        <v>0</v>
      </c>
    </row>
    <row r="177" spans="1:15">
      <c r="A177" s="5" t="s">
        <v>20</v>
      </c>
      <c r="B177" s="5">
        <v>4210</v>
      </c>
      <c r="C177" s="7">
        <v>9.7047081699999996E-2</v>
      </c>
      <c r="D177" s="6">
        <v>0.309</v>
      </c>
      <c r="E177" s="6">
        <v>46.66</v>
      </c>
      <c r="F177" s="6">
        <v>0.7</v>
      </c>
      <c r="G177" s="6">
        <v>0.09</v>
      </c>
      <c r="H177" s="5">
        <v>1</v>
      </c>
      <c r="I177" s="27">
        <f t="shared" si="12"/>
        <v>0.7</v>
      </c>
      <c r="J177" s="27">
        <f t="shared" si="13"/>
        <v>0.09</v>
      </c>
      <c r="K177" s="5">
        <v>260</v>
      </c>
      <c r="L177" s="5">
        <f t="shared" si="14"/>
        <v>0</v>
      </c>
      <c r="M177">
        <f t="shared" si="15"/>
        <v>144</v>
      </c>
      <c r="N177">
        <f t="shared" si="16"/>
        <v>0</v>
      </c>
      <c r="O177">
        <f t="shared" si="17"/>
        <v>0</v>
      </c>
    </row>
    <row r="178" spans="1:15">
      <c r="A178" s="5" t="s">
        <v>20</v>
      </c>
      <c r="B178" s="5">
        <v>3200</v>
      </c>
      <c r="C178" s="7">
        <v>1.2966038243</v>
      </c>
      <c r="D178" s="6">
        <v>0.28699999999999998</v>
      </c>
      <c r="E178" s="6">
        <v>46.66</v>
      </c>
      <c r="F178" s="6">
        <v>1.2</v>
      </c>
      <c r="G178" s="6">
        <v>6.4000000000000001E-2</v>
      </c>
      <c r="H178" s="5">
        <v>1</v>
      </c>
      <c r="I178" s="27">
        <f t="shared" si="12"/>
        <v>1.2</v>
      </c>
      <c r="J178" s="27">
        <f t="shared" si="13"/>
        <v>6.4000000000000001E-2</v>
      </c>
      <c r="K178" s="5">
        <v>1371</v>
      </c>
      <c r="L178" s="5">
        <f t="shared" si="14"/>
        <v>1</v>
      </c>
      <c r="M178">
        <f t="shared" si="15"/>
        <v>1785</v>
      </c>
      <c r="N178">
        <f t="shared" si="16"/>
        <v>5</v>
      </c>
      <c r="O178">
        <f t="shared" si="17"/>
        <v>0.3</v>
      </c>
    </row>
    <row r="179" spans="1:15">
      <c r="A179" s="5" t="s">
        <v>20</v>
      </c>
      <c r="B179" s="5">
        <v>6430</v>
      </c>
      <c r="C179" s="7">
        <v>3.3167980200000002E-2</v>
      </c>
      <c r="D179" s="6">
        <v>0.26600000000000001</v>
      </c>
      <c r="E179" s="6">
        <v>46.66</v>
      </c>
      <c r="F179" s="6">
        <v>0</v>
      </c>
      <c r="G179" s="6">
        <v>0</v>
      </c>
      <c r="H179" s="5">
        <v>1</v>
      </c>
      <c r="I179" s="27">
        <f t="shared" si="12"/>
        <v>0</v>
      </c>
      <c r="J179" s="27">
        <f t="shared" si="13"/>
        <v>0</v>
      </c>
      <c r="K179" s="5">
        <v>15</v>
      </c>
      <c r="L179" s="5">
        <f t="shared" si="14"/>
        <v>0</v>
      </c>
      <c r="M179">
        <f t="shared" si="15"/>
        <v>42</v>
      </c>
      <c r="N179">
        <f t="shared" si="16"/>
        <v>0</v>
      </c>
      <c r="O179">
        <f t="shared" si="17"/>
        <v>0</v>
      </c>
    </row>
    <row r="180" spans="1:15">
      <c r="A180" s="5" t="s">
        <v>20</v>
      </c>
      <c r="B180" s="5">
        <v>4210</v>
      </c>
      <c r="C180" s="7">
        <v>40.6166691472</v>
      </c>
      <c r="D180" s="6">
        <v>0.10199999999999999</v>
      </c>
      <c r="E180" s="6">
        <v>46.66</v>
      </c>
      <c r="F180" s="6">
        <v>0.7</v>
      </c>
      <c r="G180" s="6">
        <v>0.09</v>
      </c>
      <c r="H180" s="5">
        <v>1</v>
      </c>
      <c r="I180" s="27">
        <f t="shared" si="12"/>
        <v>0.7</v>
      </c>
      <c r="J180" s="27">
        <f t="shared" si="13"/>
        <v>0.09</v>
      </c>
      <c r="K180" s="5">
        <v>10877</v>
      </c>
      <c r="L180" s="5">
        <f t="shared" si="14"/>
        <v>16</v>
      </c>
      <c r="M180">
        <f t="shared" si="15"/>
        <v>19870</v>
      </c>
      <c r="N180">
        <f t="shared" si="16"/>
        <v>31</v>
      </c>
      <c r="O180">
        <f t="shared" si="17"/>
        <v>3.9</v>
      </c>
    </row>
    <row r="181" spans="1:15">
      <c r="A181" s="5" t="s">
        <v>20</v>
      </c>
      <c r="B181" s="5">
        <v>4210</v>
      </c>
      <c r="C181" s="7">
        <v>0.4162983784</v>
      </c>
      <c r="D181" s="6">
        <v>0.309</v>
      </c>
      <c r="E181" s="6">
        <v>46.66</v>
      </c>
      <c r="F181" s="6">
        <v>0.7</v>
      </c>
      <c r="G181" s="6">
        <v>0.09</v>
      </c>
      <c r="H181" s="5">
        <v>1</v>
      </c>
      <c r="I181" s="27">
        <f t="shared" si="12"/>
        <v>0.7</v>
      </c>
      <c r="J181" s="27">
        <f t="shared" si="13"/>
        <v>0.09</v>
      </c>
      <c r="K181" s="5">
        <v>216</v>
      </c>
      <c r="L181" s="5">
        <f t="shared" si="14"/>
        <v>1</v>
      </c>
      <c r="M181">
        <f t="shared" si="15"/>
        <v>617</v>
      </c>
      <c r="N181">
        <f t="shared" si="16"/>
        <v>1</v>
      </c>
      <c r="O181">
        <f t="shared" si="17"/>
        <v>0.1</v>
      </c>
    </row>
    <row r="182" spans="1:15">
      <c r="A182" s="5" t="s">
        <v>20</v>
      </c>
      <c r="B182" s="5">
        <v>4210</v>
      </c>
      <c r="C182" s="7">
        <v>0.102300748</v>
      </c>
      <c r="D182" s="6">
        <v>0.309</v>
      </c>
      <c r="E182" s="6">
        <v>46.66</v>
      </c>
      <c r="F182" s="6">
        <v>0.7</v>
      </c>
      <c r="G182" s="6">
        <v>0.09</v>
      </c>
      <c r="H182" s="5">
        <v>1</v>
      </c>
      <c r="I182" s="27">
        <f t="shared" si="12"/>
        <v>0.7</v>
      </c>
      <c r="J182" s="27">
        <f t="shared" si="13"/>
        <v>0.09</v>
      </c>
      <c r="K182" s="5">
        <v>53</v>
      </c>
      <c r="L182" s="5">
        <f t="shared" si="14"/>
        <v>0</v>
      </c>
      <c r="M182">
        <f t="shared" si="15"/>
        <v>152</v>
      </c>
      <c r="N182">
        <f t="shared" si="16"/>
        <v>0</v>
      </c>
      <c r="O182">
        <f t="shared" si="17"/>
        <v>0</v>
      </c>
    </row>
    <row r="183" spans="1:15">
      <c r="A183" s="5" t="s">
        <v>20</v>
      </c>
      <c r="B183" s="5">
        <v>4210</v>
      </c>
      <c r="C183" s="7">
        <v>0.1417818055</v>
      </c>
      <c r="D183" s="6">
        <v>0.309</v>
      </c>
      <c r="E183" s="6">
        <v>46.66</v>
      </c>
      <c r="F183" s="6">
        <v>0.7</v>
      </c>
      <c r="G183" s="6">
        <v>0.09</v>
      </c>
      <c r="H183" s="5">
        <v>1</v>
      </c>
      <c r="I183" s="27">
        <f t="shared" si="12"/>
        <v>0.7</v>
      </c>
      <c r="J183" s="27">
        <f t="shared" si="13"/>
        <v>0.09</v>
      </c>
      <c r="K183" s="5">
        <v>74</v>
      </c>
      <c r="L183" s="5">
        <f t="shared" si="14"/>
        <v>0</v>
      </c>
      <c r="M183">
        <f t="shared" si="15"/>
        <v>210</v>
      </c>
      <c r="N183">
        <f t="shared" si="16"/>
        <v>0</v>
      </c>
      <c r="O183">
        <f t="shared" si="17"/>
        <v>0</v>
      </c>
    </row>
    <row r="184" spans="1:15">
      <c r="A184" s="5" t="s">
        <v>20</v>
      </c>
      <c r="B184" s="5">
        <v>4210</v>
      </c>
      <c r="C184" s="7">
        <v>0.13001569599999999</v>
      </c>
      <c r="D184" s="6">
        <v>0.309</v>
      </c>
      <c r="E184" s="6">
        <v>46.66</v>
      </c>
      <c r="F184" s="6">
        <v>0.7</v>
      </c>
      <c r="G184" s="6">
        <v>0.09</v>
      </c>
      <c r="H184" s="5">
        <v>1</v>
      </c>
      <c r="I184" s="27">
        <f t="shared" si="12"/>
        <v>0.7</v>
      </c>
      <c r="J184" s="27">
        <f t="shared" si="13"/>
        <v>0.09</v>
      </c>
      <c r="K184" s="5">
        <v>68</v>
      </c>
      <c r="L184" s="5">
        <f t="shared" si="14"/>
        <v>0</v>
      </c>
      <c r="M184">
        <f t="shared" si="15"/>
        <v>193</v>
      </c>
      <c r="N184">
        <f t="shared" si="16"/>
        <v>0</v>
      </c>
      <c r="O184">
        <f t="shared" si="17"/>
        <v>0</v>
      </c>
    </row>
    <row r="185" spans="1:15">
      <c r="A185" s="5" t="s">
        <v>20</v>
      </c>
      <c r="B185" s="5">
        <v>4210</v>
      </c>
      <c r="C185" s="7">
        <v>0.24997539630000001</v>
      </c>
      <c r="D185" s="6">
        <v>0.309</v>
      </c>
      <c r="E185" s="6">
        <v>46.66</v>
      </c>
      <c r="F185" s="6">
        <v>0.7</v>
      </c>
      <c r="G185" s="6">
        <v>0.09</v>
      </c>
      <c r="H185" s="5">
        <v>1</v>
      </c>
      <c r="I185" s="27">
        <f t="shared" si="12"/>
        <v>0.7</v>
      </c>
      <c r="J185" s="27">
        <f t="shared" si="13"/>
        <v>0.09</v>
      </c>
      <c r="K185" s="5">
        <v>130</v>
      </c>
      <c r="L185" s="5">
        <f t="shared" si="14"/>
        <v>0</v>
      </c>
      <c r="M185">
        <f t="shared" si="15"/>
        <v>370</v>
      </c>
      <c r="N185">
        <f t="shared" si="16"/>
        <v>1</v>
      </c>
      <c r="O185">
        <f t="shared" si="17"/>
        <v>0.1</v>
      </c>
    </row>
    <row r="186" spans="1:15">
      <c r="A186" s="5" t="s">
        <v>20</v>
      </c>
      <c r="B186" s="5">
        <v>6460</v>
      </c>
      <c r="C186" s="7">
        <v>2.0566643499999999E-2</v>
      </c>
      <c r="D186" s="6">
        <v>0.247</v>
      </c>
      <c r="E186" s="6">
        <v>46.66</v>
      </c>
      <c r="F186" s="6">
        <v>0</v>
      </c>
      <c r="G186" s="6">
        <v>0</v>
      </c>
      <c r="H186" s="5">
        <v>1</v>
      </c>
      <c r="I186" s="27">
        <f t="shared" si="12"/>
        <v>0</v>
      </c>
      <c r="J186" s="27">
        <f t="shared" si="13"/>
        <v>0</v>
      </c>
      <c r="K186" s="5">
        <v>9</v>
      </c>
      <c r="L186" s="5">
        <f t="shared" si="14"/>
        <v>0</v>
      </c>
      <c r="M186">
        <f t="shared" si="15"/>
        <v>24</v>
      </c>
      <c r="N186">
        <f t="shared" si="16"/>
        <v>0</v>
      </c>
      <c r="O186">
        <f t="shared" si="17"/>
        <v>0</v>
      </c>
    </row>
    <row r="187" spans="1:15">
      <c r="A187" s="5" t="s">
        <v>20</v>
      </c>
      <c r="B187" s="5">
        <v>4210</v>
      </c>
      <c r="C187" s="7">
        <v>0.119896751</v>
      </c>
      <c r="D187" s="6">
        <v>0.309</v>
      </c>
      <c r="E187" s="6">
        <v>46.66</v>
      </c>
      <c r="F187" s="6">
        <v>0.7</v>
      </c>
      <c r="G187" s="6">
        <v>0.09</v>
      </c>
      <c r="H187" s="5">
        <v>1</v>
      </c>
      <c r="I187" s="27">
        <f t="shared" si="12"/>
        <v>0.7</v>
      </c>
      <c r="J187" s="27">
        <f t="shared" si="13"/>
        <v>0.09</v>
      </c>
      <c r="K187" s="5">
        <v>62</v>
      </c>
      <c r="L187" s="5">
        <f t="shared" si="14"/>
        <v>0</v>
      </c>
      <c r="M187">
        <f t="shared" si="15"/>
        <v>178</v>
      </c>
      <c r="N187">
        <f t="shared" si="16"/>
        <v>0</v>
      </c>
      <c r="O187">
        <f t="shared" si="17"/>
        <v>0</v>
      </c>
    </row>
    <row r="188" spans="1:15">
      <c r="A188" s="5" t="s">
        <v>20</v>
      </c>
      <c r="B188" s="5">
        <v>3200</v>
      </c>
      <c r="C188" s="7">
        <v>0.1300746213</v>
      </c>
      <c r="D188" s="6">
        <v>0.28699999999999998</v>
      </c>
      <c r="E188" s="6">
        <v>46.66</v>
      </c>
      <c r="F188" s="6">
        <v>1.2</v>
      </c>
      <c r="G188" s="6">
        <v>6.4000000000000001E-2</v>
      </c>
      <c r="H188" s="5">
        <v>1</v>
      </c>
      <c r="I188" s="27">
        <f t="shared" si="12"/>
        <v>1.2</v>
      </c>
      <c r="J188" s="27">
        <f t="shared" si="13"/>
        <v>6.4000000000000001E-2</v>
      </c>
      <c r="K188" s="5">
        <v>63</v>
      </c>
      <c r="L188" s="5">
        <f t="shared" si="14"/>
        <v>0</v>
      </c>
      <c r="M188">
        <f t="shared" si="15"/>
        <v>179</v>
      </c>
      <c r="N188">
        <f t="shared" si="16"/>
        <v>0</v>
      </c>
      <c r="O188">
        <f t="shared" si="17"/>
        <v>0</v>
      </c>
    </row>
    <row r="189" spans="1:15">
      <c r="A189" s="5" t="s">
        <v>20</v>
      </c>
      <c r="B189" s="5">
        <v>6460</v>
      </c>
      <c r="C189" s="7">
        <v>2.5133601641999999</v>
      </c>
      <c r="D189" s="6">
        <v>0.26600000000000001</v>
      </c>
      <c r="E189" s="6">
        <v>46.66</v>
      </c>
      <c r="F189" s="6">
        <v>0</v>
      </c>
      <c r="G189" s="6">
        <v>0</v>
      </c>
      <c r="H189" s="5">
        <v>1</v>
      </c>
      <c r="I189" s="27">
        <f t="shared" si="12"/>
        <v>0</v>
      </c>
      <c r="J189" s="27">
        <f t="shared" si="13"/>
        <v>0</v>
      </c>
      <c r="K189" s="5">
        <v>1124</v>
      </c>
      <c r="L189" s="5">
        <f t="shared" si="14"/>
        <v>3</v>
      </c>
      <c r="M189">
        <f t="shared" si="15"/>
        <v>3207</v>
      </c>
      <c r="N189">
        <f t="shared" si="16"/>
        <v>0</v>
      </c>
      <c r="O189">
        <f t="shared" si="17"/>
        <v>0</v>
      </c>
    </row>
    <row r="190" spans="1:15">
      <c r="A190" s="5" t="s">
        <v>20</v>
      </c>
      <c r="B190" s="5">
        <v>4210</v>
      </c>
      <c r="C190" s="7">
        <v>6.5978836900000004E-2</v>
      </c>
      <c r="D190" s="6">
        <v>0.309</v>
      </c>
      <c r="E190" s="6">
        <v>46.66</v>
      </c>
      <c r="F190" s="6">
        <v>0.7</v>
      </c>
      <c r="G190" s="6">
        <v>0.09</v>
      </c>
      <c r="H190" s="5">
        <v>1</v>
      </c>
      <c r="I190" s="27">
        <f t="shared" si="12"/>
        <v>0.7</v>
      </c>
      <c r="J190" s="27">
        <f t="shared" si="13"/>
        <v>0.09</v>
      </c>
      <c r="K190" s="5">
        <v>34</v>
      </c>
      <c r="L190" s="5">
        <f t="shared" si="14"/>
        <v>0</v>
      </c>
      <c r="M190">
        <f t="shared" si="15"/>
        <v>98</v>
      </c>
      <c r="N190">
        <f t="shared" si="16"/>
        <v>0</v>
      </c>
      <c r="O190">
        <f t="shared" si="17"/>
        <v>0</v>
      </c>
    </row>
    <row r="191" spans="1:15">
      <c r="A191" s="5" t="s">
        <v>20</v>
      </c>
      <c r="B191" s="5">
        <v>4210</v>
      </c>
      <c r="C191" s="7">
        <v>0.24997539630000001</v>
      </c>
      <c r="D191" s="6">
        <v>0.309</v>
      </c>
      <c r="E191" s="6">
        <v>46.66</v>
      </c>
      <c r="F191" s="6">
        <v>0.7</v>
      </c>
      <c r="G191" s="6">
        <v>0.09</v>
      </c>
      <c r="H191" s="5">
        <v>1</v>
      </c>
      <c r="I191" s="27">
        <f t="shared" si="12"/>
        <v>0.7</v>
      </c>
      <c r="J191" s="27">
        <f t="shared" si="13"/>
        <v>0.09</v>
      </c>
      <c r="K191" s="5">
        <v>130</v>
      </c>
      <c r="L191" s="5">
        <f t="shared" si="14"/>
        <v>0</v>
      </c>
      <c r="M191">
        <f t="shared" si="15"/>
        <v>370</v>
      </c>
      <c r="N191">
        <f t="shared" si="16"/>
        <v>1</v>
      </c>
      <c r="O191">
        <f t="shared" si="17"/>
        <v>0.1</v>
      </c>
    </row>
    <row r="192" spans="1:15">
      <c r="A192" s="5" t="s">
        <v>20</v>
      </c>
      <c r="B192" s="5">
        <v>4210</v>
      </c>
      <c r="C192" s="7">
        <v>0.24997539630000001</v>
      </c>
      <c r="D192" s="6">
        <v>0.309</v>
      </c>
      <c r="E192" s="6">
        <v>46.66</v>
      </c>
      <c r="F192" s="6">
        <v>0.7</v>
      </c>
      <c r="G192" s="6">
        <v>0.09</v>
      </c>
      <c r="H192" s="5">
        <v>1</v>
      </c>
      <c r="I192" s="27">
        <f t="shared" si="12"/>
        <v>0.7</v>
      </c>
      <c r="J192" s="27">
        <f t="shared" si="13"/>
        <v>0.09</v>
      </c>
      <c r="K192" s="5">
        <v>130</v>
      </c>
      <c r="L192" s="5">
        <f t="shared" si="14"/>
        <v>0</v>
      </c>
      <c r="M192">
        <f t="shared" si="15"/>
        <v>370</v>
      </c>
      <c r="N192">
        <f t="shared" si="16"/>
        <v>1</v>
      </c>
      <c r="O192">
        <f t="shared" si="17"/>
        <v>0.1</v>
      </c>
    </row>
    <row r="193" spans="1:15">
      <c r="A193" s="5" t="s">
        <v>20</v>
      </c>
      <c r="B193" s="5">
        <v>1750</v>
      </c>
      <c r="C193" s="7">
        <v>4.8656196700000001E-2</v>
      </c>
      <c r="D193" s="6">
        <v>0.76800000000000002</v>
      </c>
      <c r="E193" s="6">
        <v>46.66</v>
      </c>
      <c r="F193" s="6">
        <v>1.8</v>
      </c>
      <c r="G193" s="6">
        <v>0.47799999999999998</v>
      </c>
      <c r="H193" s="5">
        <v>1</v>
      </c>
      <c r="I193" s="27">
        <f t="shared" si="12"/>
        <v>1.8</v>
      </c>
      <c r="J193" s="27">
        <f t="shared" si="13"/>
        <v>0.47799999999999998</v>
      </c>
      <c r="K193" s="5">
        <v>63</v>
      </c>
      <c r="L193" s="5">
        <f t="shared" si="14"/>
        <v>0</v>
      </c>
      <c r="M193">
        <f t="shared" si="15"/>
        <v>179</v>
      </c>
      <c r="N193">
        <f t="shared" si="16"/>
        <v>1</v>
      </c>
      <c r="O193">
        <f t="shared" si="17"/>
        <v>0.2</v>
      </c>
    </row>
    <row r="194" spans="1:15">
      <c r="A194" s="5" t="s">
        <v>20</v>
      </c>
      <c r="B194" s="5">
        <v>4210</v>
      </c>
      <c r="C194" s="7">
        <v>0.24997137229999999</v>
      </c>
      <c r="D194" s="6">
        <v>0.309</v>
      </c>
      <c r="E194" s="6">
        <v>46.66</v>
      </c>
      <c r="F194" s="6">
        <v>0.7</v>
      </c>
      <c r="G194" s="6">
        <v>0.09</v>
      </c>
      <c r="H194" s="5">
        <v>1</v>
      </c>
      <c r="I194" s="27">
        <f t="shared" si="12"/>
        <v>0.7</v>
      </c>
      <c r="J194" s="27">
        <f t="shared" si="13"/>
        <v>0.09</v>
      </c>
      <c r="K194" s="5">
        <v>130</v>
      </c>
      <c r="L194" s="5">
        <f t="shared" si="14"/>
        <v>0</v>
      </c>
      <c r="M194">
        <f t="shared" si="15"/>
        <v>370</v>
      </c>
      <c r="N194">
        <f t="shared" si="16"/>
        <v>1</v>
      </c>
      <c r="O194">
        <f t="shared" si="17"/>
        <v>0.1</v>
      </c>
    </row>
    <row r="195" spans="1:15">
      <c r="A195" s="5" t="s">
        <v>20</v>
      </c>
      <c r="B195" s="5">
        <v>4210</v>
      </c>
      <c r="C195" s="7">
        <v>0.171981362</v>
      </c>
      <c r="D195" s="6">
        <v>0.309</v>
      </c>
      <c r="E195" s="6">
        <v>46.66</v>
      </c>
      <c r="F195" s="6">
        <v>0.7</v>
      </c>
      <c r="G195" s="6">
        <v>0.09</v>
      </c>
      <c r="H195" s="5">
        <v>1</v>
      </c>
      <c r="I195" s="27">
        <f t="shared" ref="I195:I258" si="18">F195</f>
        <v>0.7</v>
      </c>
      <c r="J195" s="27">
        <f t="shared" ref="J195:J258" si="19">G195</f>
        <v>0.09</v>
      </c>
      <c r="K195" s="5">
        <v>89</v>
      </c>
      <c r="L195" s="5">
        <f t="shared" ref="L195:L258" si="20">ROUND(E195*D195*C195/12,0)</f>
        <v>0</v>
      </c>
      <c r="M195">
        <f t="shared" ref="M195:M258" si="21">ROUND(E195*D195*C195*102.79,0)</f>
        <v>255</v>
      </c>
      <c r="N195">
        <f t="shared" ref="N195:N258" si="22">ROUND(I195*M195*0.002205,0)</f>
        <v>0</v>
      </c>
      <c r="O195">
        <f t="shared" ref="O195:O258" si="23">ROUND(J195*M195*0.002205,1)</f>
        <v>0.1</v>
      </c>
    </row>
    <row r="196" spans="1:15">
      <c r="A196" s="5" t="s">
        <v>20</v>
      </c>
      <c r="B196" s="5">
        <v>4210</v>
      </c>
      <c r="C196" s="7">
        <v>0.2157194405</v>
      </c>
      <c r="D196" s="6">
        <v>0.25800000000000001</v>
      </c>
      <c r="E196" s="6">
        <v>46.66</v>
      </c>
      <c r="F196" s="6">
        <v>0.7</v>
      </c>
      <c r="G196" s="6">
        <v>0.09</v>
      </c>
      <c r="H196" s="5">
        <v>1</v>
      </c>
      <c r="I196" s="27">
        <f t="shared" si="18"/>
        <v>0.7</v>
      </c>
      <c r="J196" s="27">
        <f t="shared" si="19"/>
        <v>0.09</v>
      </c>
      <c r="K196" s="5">
        <v>94</v>
      </c>
      <c r="L196" s="5">
        <f t="shared" si="20"/>
        <v>0</v>
      </c>
      <c r="M196">
        <f t="shared" si="21"/>
        <v>267</v>
      </c>
      <c r="N196">
        <f t="shared" si="22"/>
        <v>0</v>
      </c>
      <c r="O196">
        <f t="shared" si="23"/>
        <v>0.1</v>
      </c>
    </row>
    <row r="197" spans="1:15">
      <c r="A197" s="5" t="s">
        <v>20</v>
      </c>
      <c r="B197" s="5">
        <v>4210</v>
      </c>
      <c r="C197" s="7">
        <v>0.21830659590000001</v>
      </c>
      <c r="D197" s="6">
        <v>0.309</v>
      </c>
      <c r="E197" s="6">
        <v>46.66</v>
      </c>
      <c r="F197" s="6">
        <v>0.7</v>
      </c>
      <c r="G197" s="6">
        <v>0.09</v>
      </c>
      <c r="H197" s="5">
        <v>1</v>
      </c>
      <c r="I197" s="27">
        <f t="shared" si="18"/>
        <v>0.7</v>
      </c>
      <c r="J197" s="27">
        <f t="shared" si="19"/>
        <v>0.09</v>
      </c>
      <c r="K197" s="5">
        <v>113</v>
      </c>
      <c r="L197" s="5">
        <f t="shared" si="20"/>
        <v>0</v>
      </c>
      <c r="M197">
        <f t="shared" si="21"/>
        <v>324</v>
      </c>
      <c r="N197">
        <f t="shared" si="22"/>
        <v>1</v>
      </c>
      <c r="O197">
        <f t="shared" si="23"/>
        <v>0.1</v>
      </c>
    </row>
    <row r="198" spans="1:15">
      <c r="A198" s="5" t="s">
        <v>20</v>
      </c>
      <c r="B198" s="5">
        <v>4210</v>
      </c>
      <c r="C198" s="7">
        <v>2.3622316E-3</v>
      </c>
      <c r="D198" s="6">
        <v>0.10199999999999999</v>
      </c>
      <c r="E198" s="6">
        <v>46.66</v>
      </c>
      <c r="F198" s="6">
        <v>0.7</v>
      </c>
      <c r="G198" s="6">
        <v>0.09</v>
      </c>
      <c r="H198" s="5">
        <v>1</v>
      </c>
      <c r="I198" s="27">
        <f t="shared" si="18"/>
        <v>0.7</v>
      </c>
      <c r="J198" s="27">
        <f t="shared" si="19"/>
        <v>0.09</v>
      </c>
      <c r="K198" s="5">
        <v>0</v>
      </c>
      <c r="L198" s="5">
        <f t="shared" si="20"/>
        <v>0</v>
      </c>
      <c r="M198">
        <f t="shared" si="21"/>
        <v>1</v>
      </c>
      <c r="N198">
        <f t="shared" si="22"/>
        <v>0</v>
      </c>
      <c r="O198">
        <f t="shared" si="23"/>
        <v>0</v>
      </c>
    </row>
    <row r="199" spans="1:15">
      <c r="A199" s="5" t="s">
        <v>20</v>
      </c>
      <c r="B199" s="5">
        <v>4210</v>
      </c>
      <c r="C199" s="7">
        <v>0.24997539630000001</v>
      </c>
      <c r="D199" s="6">
        <v>0.309</v>
      </c>
      <c r="E199" s="6">
        <v>46.66</v>
      </c>
      <c r="F199" s="6">
        <v>0.7</v>
      </c>
      <c r="G199" s="6">
        <v>0.09</v>
      </c>
      <c r="H199" s="5">
        <v>1</v>
      </c>
      <c r="I199" s="27">
        <f t="shared" si="18"/>
        <v>0.7</v>
      </c>
      <c r="J199" s="27">
        <f t="shared" si="19"/>
        <v>0.09</v>
      </c>
      <c r="K199" s="5">
        <v>130</v>
      </c>
      <c r="L199" s="5">
        <f t="shared" si="20"/>
        <v>0</v>
      </c>
      <c r="M199">
        <f t="shared" si="21"/>
        <v>370</v>
      </c>
      <c r="N199">
        <f t="shared" si="22"/>
        <v>1</v>
      </c>
      <c r="O199">
        <f t="shared" si="23"/>
        <v>0.1</v>
      </c>
    </row>
    <row r="200" spans="1:15">
      <c r="A200" s="5" t="s">
        <v>20</v>
      </c>
      <c r="B200" s="5">
        <v>4210</v>
      </c>
      <c r="C200" s="7">
        <v>6.1294808899999997E-2</v>
      </c>
      <c r="D200" s="6">
        <v>0.309</v>
      </c>
      <c r="E200" s="6">
        <v>46.66</v>
      </c>
      <c r="F200" s="6">
        <v>0.7</v>
      </c>
      <c r="G200" s="6">
        <v>0.09</v>
      </c>
      <c r="H200" s="5">
        <v>1</v>
      </c>
      <c r="I200" s="27">
        <f t="shared" si="18"/>
        <v>0.7</v>
      </c>
      <c r="J200" s="27">
        <f t="shared" si="19"/>
        <v>0.09</v>
      </c>
      <c r="K200" s="5">
        <v>32</v>
      </c>
      <c r="L200" s="5">
        <f t="shared" si="20"/>
        <v>0</v>
      </c>
      <c r="M200">
        <f t="shared" si="21"/>
        <v>91</v>
      </c>
      <c r="N200">
        <f t="shared" si="22"/>
        <v>0</v>
      </c>
      <c r="O200">
        <f t="shared" si="23"/>
        <v>0</v>
      </c>
    </row>
    <row r="201" spans="1:15">
      <c r="A201" s="5" t="s">
        <v>20</v>
      </c>
      <c r="B201" s="5">
        <v>4210</v>
      </c>
      <c r="C201" s="7">
        <v>0.87236166699999995</v>
      </c>
      <c r="D201" s="6">
        <v>0.25800000000000001</v>
      </c>
      <c r="E201" s="6">
        <v>46.66</v>
      </c>
      <c r="F201" s="6">
        <v>0.7</v>
      </c>
      <c r="G201" s="6">
        <v>0.09</v>
      </c>
      <c r="H201" s="5">
        <v>1</v>
      </c>
      <c r="I201" s="27">
        <f t="shared" si="18"/>
        <v>0.7</v>
      </c>
      <c r="J201" s="27">
        <f t="shared" si="19"/>
        <v>0.09</v>
      </c>
      <c r="K201" s="5">
        <v>378</v>
      </c>
      <c r="L201" s="5">
        <f t="shared" si="20"/>
        <v>1</v>
      </c>
      <c r="M201">
        <f t="shared" si="21"/>
        <v>1079</v>
      </c>
      <c r="N201">
        <f t="shared" si="22"/>
        <v>2</v>
      </c>
      <c r="O201">
        <f t="shared" si="23"/>
        <v>0.2</v>
      </c>
    </row>
    <row r="202" spans="1:15">
      <c r="A202" s="5" t="s">
        <v>20</v>
      </c>
      <c r="B202" s="5">
        <v>4210</v>
      </c>
      <c r="C202" s="7">
        <v>5.8601219999999997E-4</v>
      </c>
      <c r="D202" s="6">
        <v>0.309</v>
      </c>
      <c r="E202" s="6">
        <v>46.66</v>
      </c>
      <c r="F202" s="6">
        <v>0.7</v>
      </c>
      <c r="G202" s="6">
        <v>0.09</v>
      </c>
      <c r="H202" s="5">
        <v>1</v>
      </c>
      <c r="I202" s="27">
        <f t="shared" si="18"/>
        <v>0.7</v>
      </c>
      <c r="J202" s="27">
        <f t="shared" si="19"/>
        <v>0.09</v>
      </c>
      <c r="K202" s="5">
        <v>0</v>
      </c>
      <c r="L202" s="5">
        <f t="shared" si="20"/>
        <v>0</v>
      </c>
      <c r="M202">
        <f t="shared" si="21"/>
        <v>1</v>
      </c>
      <c r="N202">
        <f t="shared" si="22"/>
        <v>0</v>
      </c>
      <c r="O202">
        <f t="shared" si="23"/>
        <v>0</v>
      </c>
    </row>
    <row r="203" spans="1:15">
      <c r="A203" s="5" t="s">
        <v>20</v>
      </c>
      <c r="B203" s="5">
        <v>4210</v>
      </c>
      <c r="C203" s="7">
        <v>1.6226982300000001E-2</v>
      </c>
      <c r="D203" s="6">
        <v>0.309</v>
      </c>
      <c r="E203" s="6">
        <v>46.66</v>
      </c>
      <c r="F203" s="6">
        <v>0.7</v>
      </c>
      <c r="G203" s="6">
        <v>0.09</v>
      </c>
      <c r="H203" s="5">
        <v>1</v>
      </c>
      <c r="I203" s="27">
        <f t="shared" si="18"/>
        <v>0.7</v>
      </c>
      <c r="J203" s="27">
        <f t="shared" si="19"/>
        <v>0.09</v>
      </c>
      <c r="K203" s="5">
        <v>8</v>
      </c>
      <c r="L203" s="5">
        <f t="shared" si="20"/>
        <v>0</v>
      </c>
      <c r="M203">
        <f t="shared" si="21"/>
        <v>24</v>
      </c>
      <c r="N203">
        <f t="shared" si="22"/>
        <v>0</v>
      </c>
      <c r="O203">
        <f t="shared" si="23"/>
        <v>0</v>
      </c>
    </row>
    <row r="204" spans="1:15">
      <c r="A204" s="5" t="s">
        <v>20</v>
      </c>
      <c r="B204" s="5">
        <v>1750</v>
      </c>
      <c r="C204" s="7">
        <v>7.5051209899999999E-2</v>
      </c>
      <c r="D204" s="6">
        <v>0.76800000000000002</v>
      </c>
      <c r="E204" s="6">
        <v>46.66</v>
      </c>
      <c r="F204" s="6">
        <v>1.8</v>
      </c>
      <c r="G204" s="6">
        <v>0.47799999999999998</v>
      </c>
      <c r="H204" s="5">
        <v>1</v>
      </c>
      <c r="I204" s="27">
        <f t="shared" si="18"/>
        <v>1.8</v>
      </c>
      <c r="J204" s="27">
        <f t="shared" si="19"/>
        <v>0.47799999999999998</v>
      </c>
      <c r="K204" s="5">
        <v>97</v>
      </c>
      <c r="L204" s="5">
        <f t="shared" si="20"/>
        <v>0</v>
      </c>
      <c r="M204">
        <f t="shared" si="21"/>
        <v>276</v>
      </c>
      <c r="N204">
        <f t="shared" si="22"/>
        <v>1</v>
      </c>
      <c r="O204">
        <f t="shared" si="23"/>
        <v>0.3</v>
      </c>
    </row>
    <row r="205" spans="1:15">
      <c r="A205" s="5" t="s">
        <v>20</v>
      </c>
      <c r="B205" s="5">
        <v>4210</v>
      </c>
      <c r="C205" s="7">
        <v>2.2717532411999999</v>
      </c>
      <c r="D205" s="6">
        <v>0.10199999999999999</v>
      </c>
      <c r="E205" s="6">
        <v>46.66</v>
      </c>
      <c r="F205" s="6">
        <v>0.7</v>
      </c>
      <c r="G205" s="6">
        <v>0.09</v>
      </c>
      <c r="H205" s="5">
        <v>1</v>
      </c>
      <c r="I205" s="27">
        <f t="shared" si="18"/>
        <v>0.7</v>
      </c>
      <c r="J205" s="27">
        <f t="shared" si="19"/>
        <v>0.09</v>
      </c>
      <c r="K205" s="5">
        <v>389</v>
      </c>
      <c r="L205" s="5">
        <f t="shared" si="20"/>
        <v>1</v>
      </c>
      <c r="M205">
        <f t="shared" si="21"/>
        <v>1111</v>
      </c>
      <c r="N205">
        <f t="shared" si="22"/>
        <v>2</v>
      </c>
      <c r="O205">
        <f t="shared" si="23"/>
        <v>0.2</v>
      </c>
    </row>
    <row r="206" spans="1:15">
      <c r="A206" s="5" t="s">
        <v>20</v>
      </c>
      <c r="B206" s="5">
        <v>4210</v>
      </c>
      <c r="C206" s="7">
        <v>3.7624364799999997E-2</v>
      </c>
      <c r="D206" s="6">
        <v>0.25800000000000001</v>
      </c>
      <c r="E206" s="6">
        <v>46.66</v>
      </c>
      <c r="F206" s="6">
        <v>0.7</v>
      </c>
      <c r="G206" s="6">
        <v>0.09</v>
      </c>
      <c r="H206" s="5">
        <v>1</v>
      </c>
      <c r="I206" s="27">
        <f t="shared" si="18"/>
        <v>0.7</v>
      </c>
      <c r="J206" s="27">
        <f t="shared" si="19"/>
        <v>0.09</v>
      </c>
      <c r="K206" s="5">
        <v>16</v>
      </c>
      <c r="L206" s="5">
        <f t="shared" si="20"/>
        <v>0</v>
      </c>
      <c r="M206">
        <f t="shared" si="21"/>
        <v>47</v>
      </c>
      <c r="N206">
        <f t="shared" si="22"/>
        <v>0</v>
      </c>
      <c r="O206">
        <f t="shared" si="23"/>
        <v>0</v>
      </c>
    </row>
    <row r="207" spans="1:15">
      <c r="A207" s="5" t="s">
        <v>20</v>
      </c>
      <c r="B207" s="5">
        <v>3200</v>
      </c>
      <c r="C207" s="7">
        <v>2.1417703499999998</v>
      </c>
      <c r="D207" s="6">
        <v>0.28699999999999998</v>
      </c>
      <c r="E207" s="6">
        <v>46.66</v>
      </c>
      <c r="F207" s="6">
        <v>1.2</v>
      </c>
      <c r="G207" s="6">
        <v>6.4000000000000001E-2</v>
      </c>
      <c r="H207" s="5">
        <v>1</v>
      </c>
      <c r="I207" s="27">
        <f t="shared" si="18"/>
        <v>1.2</v>
      </c>
      <c r="J207" s="27">
        <f t="shared" si="19"/>
        <v>6.4000000000000001E-2</v>
      </c>
      <c r="K207" s="5">
        <v>1033</v>
      </c>
      <c r="L207" s="5">
        <f t="shared" si="20"/>
        <v>2</v>
      </c>
      <c r="M207">
        <f t="shared" si="21"/>
        <v>2948</v>
      </c>
      <c r="N207">
        <f t="shared" si="22"/>
        <v>8</v>
      </c>
      <c r="O207">
        <f t="shared" si="23"/>
        <v>0.4</v>
      </c>
    </row>
    <row r="208" spans="1:15">
      <c r="A208" s="5" t="s">
        <v>20</v>
      </c>
      <c r="B208" s="5">
        <v>1750</v>
      </c>
      <c r="C208" s="7">
        <v>12.738612595499999</v>
      </c>
      <c r="D208" s="6">
        <v>0.752</v>
      </c>
      <c r="E208" s="6">
        <v>46.66</v>
      </c>
      <c r="F208" s="6">
        <v>1.8</v>
      </c>
      <c r="G208" s="6">
        <v>0.47799999999999998</v>
      </c>
      <c r="H208" s="5">
        <v>1</v>
      </c>
      <c r="I208" s="27">
        <f t="shared" si="18"/>
        <v>1.8</v>
      </c>
      <c r="J208" s="27">
        <f t="shared" si="19"/>
        <v>0.47799999999999998</v>
      </c>
      <c r="K208" s="5">
        <v>16099</v>
      </c>
      <c r="L208" s="5">
        <f t="shared" si="20"/>
        <v>37</v>
      </c>
      <c r="M208">
        <f t="shared" si="21"/>
        <v>45945</v>
      </c>
      <c r="N208">
        <f t="shared" si="22"/>
        <v>182</v>
      </c>
      <c r="O208">
        <f t="shared" si="23"/>
        <v>48.4</v>
      </c>
    </row>
    <row r="209" spans="1:15">
      <c r="A209" s="5" t="s">
        <v>20</v>
      </c>
      <c r="B209" s="5">
        <v>7200</v>
      </c>
      <c r="C209" s="7">
        <v>6.9307279030000002</v>
      </c>
      <c r="D209" s="6">
        <v>0.309</v>
      </c>
      <c r="E209" s="6">
        <v>46.66</v>
      </c>
      <c r="F209" s="6">
        <v>1.25</v>
      </c>
      <c r="G209" s="6">
        <v>5.2999999999999999E-2</v>
      </c>
      <c r="H209" s="5">
        <v>1</v>
      </c>
      <c r="I209" s="27">
        <f t="shared" si="18"/>
        <v>1.25</v>
      </c>
      <c r="J209" s="27">
        <f t="shared" si="19"/>
        <v>5.2999999999999999E-2</v>
      </c>
      <c r="K209" s="5">
        <v>3599</v>
      </c>
      <c r="L209" s="5">
        <f t="shared" si="20"/>
        <v>8</v>
      </c>
      <c r="M209">
        <f t="shared" si="21"/>
        <v>10271</v>
      </c>
      <c r="N209">
        <f t="shared" si="22"/>
        <v>28</v>
      </c>
      <c r="O209">
        <f t="shared" si="23"/>
        <v>1.2</v>
      </c>
    </row>
    <row r="210" spans="1:15">
      <c r="A210" s="5" t="s">
        <v>20</v>
      </c>
      <c r="B210" s="5">
        <v>3200</v>
      </c>
      <c r="C210" s="7">
        <v>5.8097037270999996</v>
      </c>
      <c r="D210" s="6">
        <v>0.06</v>
      </c>
      <c r="E210" s="6">
        <v>46.66</v>
      </c>
      <c r="F210" s="6">
        <v>1.2</v>
      </c>
      <c r="G210" s="6">
        <v>6.4000000000000001E-2</v>
      </c>
      <c r="H210" s="5">
        <v>1</v>
      </c>
      <c r="I210" s="27">
        <f t="shared" si="18"/>
        <v>1.2</v>
      </c>
      <c r="J210" s="27">
        <f t="shared" si="19"/>
        <v>6.4000000000000001E-2</v>
      </c>
      <c r="K210" s="5">
        <v>586</v>
      </c>
      <c r="L210" s="5">
        <f t="shared" si="20"/>
        <v>1</v>
      </c>
      <c r="M210">
        <f t="shared" si="21"/>
        <v>1672</v>
      </c>
      <c r="N210">
        <f t="shared" si="22"/>
        <v>4</v>
      </c>
      <c r="O210">
        <f t="shared" si="23"/>
        <v>0.2</v>
      </c>
    </row>
    <row r="211" spans="1:15">
      <c r="A211" s="5" t="s">
        <v>20</v>
      </c>
      <c r="B211" s="5">
        <v>4210</v>
      </c>
      <c r="C211" s="7">
        <v>4.1631753000000004E-3</v>
      </c>
      <c r="D211" s="6">
        <v>0.309</v>
      </c>
      <c r="E211" s="6">
        <v>46.66</v>
      </c>
      <c r="F211" s="6">
        <v>0.7</v>
      </c>
      <c r="G211" s="6">
        <v>0.09</v>
      </c>
      <c r="H211" s="5">
        <v>1</v>
      </c>
      <c r="I211" s="27">
        <f t="shared" si="18"/>
        <v>0.7</v>
      </c>
      <c r="J211" s="27">
        <f t="shared" si="19"/>
        <v>0.09</v>
      </c>
      <c r="K211" s="5">
        <v>2</v>
      </c>
      <c r="L211" s="5">
        <f t="shared" si="20"/>
        <v>0</v>
      </c>
      <c r="M211">
        <f t="shared" si="21"/>
        <v>6</v>
      </c>
      <c r="N211">
        <f t="shared" si="22"/>
        <v>0</v>
      </c>
      <c r="O211">
        <f t="shared" si="23"/>
        <v>0</v>
      </c>
    </row>
    <row r="212" spans="1:15">
      <c r="A212" s="5" t="s">
        <v>20</v>
      </c>
      <c r="B212" s="5">
        <v>4210</v>
      </c>
      <c r="C212" s="7">
        <v>2.7191614E-3</v>
      </c>
      <c r="D212" s="6">
        <v>0.25800000000000001</v>
      </c>
      <c r="E212" s="6">
        <v>46.66</v>
      </c>
      <c r="F212" s="6">
        <v>0.7</v>
      </c>
      <c r="G212" s="6">
        <v>0.09</v>
      </c>
      <c r="H212" s="5">
        <v>1</v>
      </c>
      <c r="I212" s="27">
        <f t="shared" si="18"/>
        <v>0.7</v>
      </c>
      <c r="J212" s="27">
        <f t="shared" si="19"/>
        <v>0.09</v>
      </c>
      <c r="K212" s="5">
        <v>1</v>
      </c>
      <c r="L212" s="5">
        <f t="shared" si="20"/>
        <v>0</v>
      </c>
      <c r="M212">
        <f t="shared" si="21"/>
        <v>3</v>
      </c>
      <c r="N212">
        <f t="shared" si="22"/>
        <v>0</v>
      </c>
      <c r="O212">
        <f t="shared" si="23"/>
        <v>0</v>
      </c>
    </row>
    <row r="213" spans="1:15">
      <c r="A213" s="5" t="s">
        <v>20</v>
      </c>
      <c r="B213" s="5">
        <v>6430</v>
      </c>
      <c r="C213" s="7">
        <v>0.23955115430000001</v>
      </c>
      <c r="D213" s="6">
        <v>0.247</v>
      </c>
      <c r="E213" s="6">
        <v>46.66</v>
      </c>
      <c r="F213" s="6">
        <v>0</v>
      </c>
      <c r="G213" s="6">
        <v>0</v>
      </c>
      <c r="H213" s="5">
        <v>1</v>
      </c>
      <c r="I213" s="27">
        <f t="shared" si="18"/>
        <v>0</v>
      </c>
      <c r="J213" s="27">
        <f t="shared" si="19"/>
        <v>0</v>
      </c>
      <c r="K213" s="5">
        <v>99</v>
      </c>
      <c r="L213" s="5">
        <f t="shared" si="20"/>
        <v>0</v>
      </c>
      <c r="M213">
        <f t="shared" si="21"/>
        <v>284</v>
      </c>
      <c r="N213">
        <f t="shared" si="22"/>
        <v>0</v>
      </c>
      <c r="O213">
        <f t="shared" si="23"/>
        <v>0</v>
      </c>
    </row>
    <row r="214" spans="1:15">
      <c r="A214" s="5" t="s">
        <v>20</v>
      </c>
      <c r="B214" s="5">
        <v>4210</v>
      </c>
      <c r="C214" s="7">
        <v>0.53574409970000003</v>
      </c>
      <c r="D214" s="6">
        <v>0.25800000000000001</v>
      </c>
      <c r="E214" s="6">
        <v>46.66</v>
      </c>
      <c r="F214" s="6">
        <v>0.7</v>
      </c>
      <c r="G214" s="6">
        <v>0.09</v>
      </c>
      <c r="H214" s="5">
        <v>1</v>
      </c>
      <c r="I214" s="27">
        <f t="shared" si="18"/>
        <v>0.7</v>
      </c>
      <c r="J214" s="27">
        <f t="shared" si="19"/>
        <v>0.09</v>
      </c>
      <c r="K214" s="5">
        <v>232</v>
      </c>
      <c r="L214" s="5">
        <f t="shared" si="20"/>
        <v>1</v>
      </c>
      <c r="M214">
        <f t="shared" si="21"/>
        <v>663</v>
      </c>
      <c r="N214">
        <f t="shared" si="22"/>
        <v>1</v>
      </c>
      <c r="O214">
        <f t="shared" si="23"/>
        <v>0.1</v>
      </c>
    </row>
    <row r="215" spans="1:15">
      <c r="A215" s="5" t="s">
        <v>20</v>
      </c>
      <c r="B215" s="5">
        <v>4210</v>
      </c>
      <c r="C215" s="7">
        <v>1.4998382938999999</v>
      </c>
      <c r="D215" s="6">
        <v>0.309</v>
      </c>
      <c r="E215" s="6">
        <v>46.66</v>
      </c>
      <c r="F215" s="6">
        <v>0.7</v>
      </c>
      <c r="G215" s="6">
        <v>0.09</v>
      </c>
      <c r="H215" s="5">
        <v>1</v>
      </c>
      <c r="I215" s="27">
        <f t="shared" si="18"/>
        <v>0.7</v>
      </c>
      <c r="J215" s="27">
        <f t="shared" si="19"/>
        <v>0.09</v>
      </c>
      <c r="K215" s="5">
        <v>779</v>
      </c>
      <c r="L215" s="5">
        <f t="shared" si="20"/>
        <v>2</v>
      </c>
      <c r="M215">
        <f t="shared" si="21"/>
        <v>2223</v>
      </c>
      <c r="N215">
        <f t="shared" si="22"/>
        <v>3</v>
      </c>
      <c r="O215">
        <f t="shared" si="23"/>
        <v>0.4</v>
      </c>
    </row>
    <row r="216" spans="1:15">
      <c r="A216" s="5" t="s">
        <v>20</v>
      </c>
      <c r="B216" s="5">
        <v>6430</v>
      </c>
      <c r="C216" s="7">
        <v>0.67813319520000004</v>
      </c>
      <c r="D216" s="6">
        <v>0.26600000000000001</v>
      </c>
      <c r="E216" s="6">
        <v>46.66</v>
      </c>
      <c r="F216" s="6">
        <v>0</v>
      </c>
      <c r="G216" s="6">
        <v>0</v>
      </c>
      <c r="H216" s="5">
        <v>1</v>
      </c>
      <c r="I216" s="27">
        <f t="shared" si="18"/>
        <v>0</v>
      </c>
      <c r="J216" s="27">
        <f t="shared" si="19"/>
        <v>0</v>
      </c>
      <c r="K216" s="5">
        <v>303</v>
      </c>
      <c r="L216" s="5">
        <f t="shared" si="20"/>
        <v>1</v>
      </c>
      <c r="M216">
        <f t="shared" si="21"/>
        <v>865</v>
      </c>
      <c r="N216">
        <f t="shared" si="22"/>
        <v>0</v>
      </c>
      <c r="O216">
        <f t="shared" si="23"/>
        <v>0</v>
      </c>
    </row>
    <row r="217" spans="1:15">
      <c r="A217" s="5" t="s">
        <v>20</v>
      </c>
      <c r="B217" s="5">
        <v>4210</v>
      </c>
      <c r="C217" s="7">
        <v>0.1098574155</v>
      </c>
      <c r="D217" s="6">
        <v>0.10199999999999999</v>
      </c>
      <c r="E217" s="6">
        <v>46.66</v>
      </c>
      <c r="F217" s="6">
        <v>0.7</v>
      </c>
      <c r="G217" s="6">
        <v>0.09</v>
      </c>
      <c r="H217" s="5">
        <v>1</v>
      </c>
      <c r="I217" s="27">
        <f t="shared" si="18"/>
        <v>0.7</v>
      </c>
      <c r="J217" s="27">
        <f t="shared" si="19"/>
        <v>0.09</v>
      </c>
      <c r="K217" s="5">
        <v>19</v>
      </c>
      <c r="L217" s="5">
        <f t="shared" si="20"/>
        <v>0</v>
      </c>
      <c r="M217">
        <f t="shared" si="21"/>
        <v>54</v>
      </c>
      <c r="N217">
        <f t="shared" si="22"/>
        <v>0</v>
      </c>
      <c r="O217">
        <f t="shared" si="23"/>
        <v>0</v>
      </c>
    </row>
    <row r="218" spans="1:15">
      <c r="A218" s="5" t="s">
        <v>20</v>
      </c>
      <c r="B218" s="5">
        <v>1750</v>
      </c>
      <c r="C218" s="7">
        <v>0.20536084530000001</v>
      </c>
      <c r="D218" s="6">
        <v>0.68</v>
      </c>
      <c r="E218" s="6">
        <v>46.66</v>
      </c>
      <c r="F218" s="6">
        <v>1.8</v>
      </c>
      <c r="G218" s="6">
        <v>0.47799999999999998</v>
      </c>
      <c r="H218" s="5">
        <v>1</v>
      </c>
      <c r="I218" s="27">
        <f t="shared" si="18"/>
        <v>1.8</v>
      </c>
      <c r="J218" s="27">
        <f t="shared" si="19"/>
        <v>0.47799999999999998</v>
      </c>
      <c r="K218" s="5">
        <v>1962</v>
      </c>
      <c r="L218" s="5">
        <f t="shared" si="20"/>
        <v>1</v>
      </c>
      <c r="M218">
        <f t="shared" si="21"/>
        <v>670</v>
      </c>
      <c r="N218">
        <f t="shared" si="22"/>
        <v>3</v>
      </c>
      <c r="O218">
        <f t="shared" si="23"/>
        <v>0.7</v>
      </c>
    </row>
    <row r="219" spans="1:15">
      <c r="A219" s="5" t="s">
        <v>20</v>
      </c>
      <c r="B219" s="5">
        <v>3200</v>
      </c>
      <c r="C219" s="7">
        <v>3.3546079200000002E-2</v>
      </c>
      <c r="D219" s="6">
        <v>0.06</v>
      </c>
      <c r="E219" s="6">
        <v>46.66</v>
      </c>
      <c r="F219" s="6">
        <v>1.2</v>
      </c>
      <c r="G219" s="6">
        <v>6.4000000000000001E-2</v>
      </c>
      <c r="H219" s="5">
        <v>1</v>
      </c>
      <c r="I219" s="27">
        <f t="shared" si="18"/>
        <v>1.2</v>
      </c>
      <c r="J219" s="27">
        <f t="shared" si="19"/>
        <v>6.4000000000000001E-2</v>
      </c>
      <c r="K219" s="5">
        <v>3</v>
      </c>
      <c r="L219" s="5">
        <f t="shared" si="20"/>
        <v>0</v>
      </c>
      <c r="M219">
        <f t="shared" si="21"/>
        <v>10</v>
      </c>
      <c r="N219">
        <f t="shared" si="22"/>
        <v>0</v>
      </c>
      <c r="O219">
        <f t="shared" si="23"/>
        <v>0</v>
      </c>
    </row>
    <row r="220" spans="1:15">
      <c r="A220" s="5" t="s">
        <v>20</v>
      </c>
      <c r="B220" s="5">
        <v>4210</v>
      </c>
      <c r="C220" s="7">
        <v>1.0181518E-3</v>
      </c>
      <c r="D220" s="6">
        <v>0.25800000000000001</v>
      </c>
      <c r="E220" s="6">
        <v>46.66</v>
      </c>
      <c r="F220" s="6">
        <v>0.7</v>
      </c>
      <c r="G220" s="6">
        <v>0.09</v>
      </c>
      <c r="H220" s="5">
        <v>1</v>
      </c>
      <c r="I220" s="27">
        <f t="shared" si="18"/>
        <v>0.7</v>
      </c>
      <c r="J220" s="27">
        <f t="shared" si="19"/>
        <v>0.09</v>
      </c>
      <c r="K220" s="5">
        <v>0</v>
      </c>
      <c r="L220" s="5">
        <f t="shared" si="20"/>
        <v>0</v>
      </c>
      <c r="M220">
        <f t="shared" si="21"/>
        <v>1</v>
      </c>
      <c r="N220">
        <f t="shared" si="22"/>
        <v>0</v>
      </c>
      <c r="O220">
        <f t="shared" si="23"/>
        <v>0</v>
      </c>
    </row>
    <row r="221" spans="1:15">
      <c r="A221" s="5" t="s">
        <v>20</v>
      </c>
      <c r="B221" s="5">
        <v>4210</v>
      </c>
      <c r="C221" s="7">
        <v>5.9427326400000001E-2</v>
      </c>
      <c r="D221" s="6">
        <v>0.25800000000000001</v>
      </c>
      <c r="E221" s="6">
        <v>46.66</v>
      </c>
      <c r="F221" s="6">
        <v>0.7</v>
      </c>
      <c r="G221" s="6">
        <v>0.09</v>
      </c>
      <c r="H221" s="5">
        <v>1</v>
      </c>
      <c r="I221" s="27">
        <f t="shared" si="18"/>
        <v>0.7</v>
      </c>
      <c r="J221" s="27">
        <f t="shared" si="19"/>
        <v>0.09</v>
      </c>
      <c r="K221" s="5">
        <v>26</v>
      </c>
      <c r="L221" s="5">
        <f t="shared" si="20"/>
        <v>0</v>
      </c>
      <c r="M221">
        <f t="shared" si="21"/>
        <v>74</v>
      </c>
      <c r="N221">
        <f t="shared" si="22"/>
        <v>0</v>
      </c>
      <c r="O221">
        <f t="shared" si="23"/>
        <v>0</v>
      </c>
    </row>
    <row r="222" spans="1:15">
      <c r="A222" s="5" t="s">
        <v>20</v>
      </c>
      <c r="B222" s="5">
        <v>4210</v>
      </c>
      <c r="C222" s="7">
        <v>0.13188178140000001</v>
      </c>
      <c r="D222" s="6">
        <v>0.309</v>
      </c>
      <c r="E222" s="6">
        <v>46.66</v>
      </c>
      <c r="F222" s="6">
        <v>0.7</v>
      </c>
      <c r="G222" s="6">
        <v>0.09</v>
      </c>
      <c r="H222" s="5">
        <v>1</v>
      </c>
      <c r="I222" s="27">
        <f t="shared" si="18"/>
        <v>0.7</v>
      </c>
      <c r="J222" s="27">
        <f t="shared" si="19"/>
        <v>0.09</v>
      </c>
      <c r="K222" s="5">
        <v>68</v>
      </c>
      <c r="L222" s="5">
        <f t="shared" si="20"/>
        <v>0</v>
      </c>
      <c r="M222">
        <f t="shared" si="21"/>
        <v>195</v>
      </c>
      <c r="N222">
        <f t="shared" si="22"/>
        <v>0</v>
      </c>
      <c r="O222">
        <f t="shared" si="23"/>
        <v>0</v>
      </c>
    </row>
    <row r="223" spans="1:15">
      <c r="A223" s="5" t="s">
        <v>20</v>
      </c>
      <c r="B223" s="5">
        <v>6460</v>
      </c>
      <c r="C223" s="7">
        <v>0.10122760879999999</v>
      </c>
      <c r="D223" s="6">
        <v>0.26600000000000001</v>
      </c>
      <c r="E223" s="6">
        <v>46.66</v>
      </c>
      <c r="F223" s="6">
        <v>0</v>
      </c>
      <c r="G223" s="6">
        <v>0</v>
      </c>
      <c r="H223" s="5">
        <v>1</v>
      </c>
      <c r="I223" s="27">
        <f t="shared" si="18"/>
        <v>0</v>
      </c>
      <c r="J223" s="27">
        <f t="shared" si="19"/>
        <v>0</v>
      </c>
      <c r="K223" s="5">
        <v>45</v>
      </c>
      <c r="L223" s="5">
        <f t="shared" si="20"/>
        <v>0</v>
      </c>
      <c r="M223">
        <f t="shared" si="21"/>
        <v>129</v>
      </c>
      <c r="N223">
        <f t="shared" si="22"/>
        <v>0</v>
      </c>
      <c r="O223">
        <f t="shared" si="23"/>
        <v>0</v>
      </c>
    </row>
    <row r="224" spans="1:15">
      <c r="A224" s="5" t="s">
        <v>20</v>
      </c>
      <c r="B224" s="5">
        <v>1750</v>
      </c>
      <c r="C224" s="7">
        <v>1.9111531263999999</v>
      </c>
      <c r="D224" s="6">
        <v>0.76800000000000002</v>
      </c>
      <c r="E224" s="6">
        <v>46.66</v>
      </c>
      <c r="F224" s="6">
        <v>1.8</v>
      </c>
      <c r="G224" s="6">
        <v>0.47799999999999998</v>
      </c>
      <c r="H224" s="5">
        <v>1</v>
      </c>
      <c r="I224" s="27">
        <f t="shared" si="18"/>
        <v>1.8</v>
      </c>
      <c r="J224" s="27">
        <f t="shared" si="19"/>
        <v>0.47799999999999998</v>
      </c>
      <c r="K224" s="5">
        <v>2467</v>
      </c>
      <c r="L224" s="5">
        <f t="shared" si="20"/>
        <v>6</v>
      </c>
      <c r="M224">
        <f t="shared" si="21"/>
        <v>7040</v>
      </c>
      <c r="N224">
        <f t="shared" si="22"/>
        <v>28</v>
      </c>
      <c r="O224">
        <f t="shared" si="23"/>
        <v>7.4</v>
      </c>
    </row>
    <row r="225" spans="1:15">
      <c r="A225" s="5" t="s">
        <v>20</v>
      </c>
      <c r="B225" s="5">
        <v>4210</v>
      </c>
      <c r="C225" s="7">
        <v>0.37872499189999997</v>
      </c>
      <c r="D225" s="6">
        <v>0.309</v>
      </c>
      <c r="E225" s="6">
        <v>46.66</v>
      </c>
      <c r="F225" s="6">
        <v>0.7</v>
      </c>
      <c r="G225" s="6">
        <v>0.09</v>
      </c>
      <c r="H225" s="5">
        <v>1</v>
      </c>
      <c r="I225" s="27">
        <f t="shared" si="18"/>
        <v>0.7</v>
      </c>
      <c r="J225" s="27">
        <f t="shared" si="19"/>
        <v>0.09</v>
      </c>
      <c r="K225" s="5">
        <v>197</v>
      </c>
      <c r="L225" s="5">
        <f t="shared" si="20"/>
        <v>0</v>
      </c>
      <c r="M225">
        <f t="shared" si="21"/>
        <v>561</v>
      </c>
      <c r="N225">
        <f t="shared" si="22"/>
        <v>1</v>
      </c>
      <c r="O225">
        <f t="shared" si="23"/>
        <v>0.1</v>
      </c>
    </row>
    <row r="226" spans="1:15">
      <c r="A226" s="5" t="s">
        <v>20</v>
      </c>
      <c r="B226" s="5">
        <v>4210</v>
      </c>
      <c r="C226" s="7">
        <v>0.24997539630000001</v>
      </c>
      <c r="D226" s="6">
        <v>0.309</v>
      </c>
      <c r="E226" s="6">
        <v>46.66</v>
      </c>
      <c r="F226" s="6">
        <v>0.7</v>
      </c>
      <c r="G226" s="6">
        <v>0.09</v>
      </c>
      <c r="H226" s="5">
        <v>1</v>
      </c>
      <c r="I226" s="27">
        <f t="shared" si="18"/>
        <v>0.7</v>
      </c>
      <c r="J226" s="27">
        <f t="shared" si="19"/>
        <v>0.09</v>
      </c>
      <c r="K226" s="5">
        <v>130</v>
      </c>
      <c r="L226" s="5">
        <f t="shared" si="20"/>
        <v>0</v>
      </c>
      <c r="M226">
        <f t="shared" si="21"/>
        <v>370</v>
      </c>
      <c r="N226">
        <f t="shared" si="22"/>
        <v>1</v>
      </c>
      <c r="O226">
        <f t="shared" si="23"/>
        <v>0.1</v>
      </c>
    </row>
    <row r="227" spans="1:15">
      <c r="A227" s="5" t="s">
        <v>20</v>
      </c>
      <c r="B227" s="5">
        <v>4210</v>
      </c>
      <c r="C227" s="7">
        <v>0.2073165683</v>
      </c>
      <c r="D227" s="6">
        <v>0.309</v>
      </c>
      <c r="E227" s="6">
        <v>46.66</v>
      </c>
      <c r="F227" s="6">
        <v>0.7</v>
      </c>
      <c r="G227" s="6">
        <v>0.09</v>
      </c>
      <c r="H227" s="5">
        <v>1</v>
      </c>
      <c r="I227" s="27">
        <f t="shared" si="18"/>
        <v>0.7</v>
      </c>
      <c r="J227" s="27">
        <f t="shared" si="19"/>
        <v>0.09</v>
      </c>
      <c r="K227" s="5">
        <v>108</v>
      </c>
      <c r="L227" s="5">
        <f t="shared" si="20"/>
        <v>0</v>
      </c>
      <c r="M227">
        <f t="shared" si="21"/>
        <v>307</v>
      </c>
      <c r="N227">
        <f t="shared" si="22"/>
        <v>0</v>
      </c>
      <c r="O227">
        <f t="shared" si="23"/>
        <v>0.1</v>
      </c>
    </row>
    <row r="228" spans="1:15">
      <c r="A228" s="5" t="s">
        <v>20</v>
      </c>
      <c r="B228" s="5">
        <v>4210</v>
      </c>
      <c r="C228" s="7">
        <v>0.22685545879999999</v>
      </c>
      <c r="D228" s="6">
        <v>0.309</v>
      </c>
      <c r="E228" s="6">
        <v>46.66</v>
      </c>
      <c r="F228" s="6">
        <v>0.7</v>
      </c>
      <c r="G228" s="6">
        <v>0.09</v>
      </c>
      <c r="H228" s="5">
        <v>1</v>
      </c>
      <c r="I228" s="27">
        <f t="shared" si="18"/>
        <v>0.7</v>
      </c>
      <c r="J228" s="27">
        <f t="shared" si="19"/>
        <v>0.09</v>
      </c>
      <c r="K228" s="5">
        <v>118</v>
      </c>
      <c r="L228" s="5">
        <f t="shared" si="20"/>
        <v>0</v>
      </c>
      <c r="M228">
        <f t="shared" si="21"/>
        <v>336</v>
      </c>
      <c r="N228">
        <f t="shared" si="22"/>
        <v>1</v>
      </c>
      <c r="O228">
        <f t="shared" si="23"/>
        <v>0.1</v>
      </c>
    </row>
    <row r="229" spans="1:15">
      <c r="A229" s="5" t="s">
        <v>20</v>
      </c>
      <c r="B229" s="5">
        <v>4210</v>
      </c>
      <c r="C229" s="7">
        <v>2.4903937000000001E-2</v>
      </c>
      <c r="D229" s="6">
        <v>0.309</v>
      </c>
      <c r="E229" s="6">
        <v>46.66</v>
      </c>
      <c r="F229" s="6">
        <v>0.7</v>
      </c>
      <c r="G229" s="6">
        <v>0.09</v>
      </c>
      <c r="H229" s="5">
        <v>1</v>
      </c>
      <c r="I229" s="27">
        <f t="shared" si="18"/>
        <v>0.7</v>
      </c>
      <c r="J229" s="27">
        <f t="shared" si="19"/>
        <v>0.09</v>
      </c>
      <c r="K229" s="5">
        <v>13</v>
      </c>
      <c r="L229" s="5">
        <f t="shared" si="20"/>
        <v>0</v>
      </c>
      <c r="M229">
        <f t="shared" si="21"/>
        <v>37</v>
      </c>
      <c r="N229">
        <f t="shared" si="22"/>
        <v>0</v>
      </c>
      <c r="O229">
        <f t="shared" si="23"/>
        <v>0</v>
      </c>
    </row>
    <row r="230" spans="1:15">
      <c r="A230" s="5" t="s">
        <v>20</v>
      </c>
      <c r="B230" s="5">
        <v>6460</v>
      </c>
      <c r="C230" s="7">
        <v>1.16345849E-2</v>
      </c>
      <c r="D230" s="6">
        <v>0.26600000000000001</v>
      </c>
      <c r="E230" s="6">
        <v>46.66</v>
      </c>
      <c r="F230" s="6">
        <v>0</v>
      </c>
      <c r="G230" s="6">
        <v>0</v>
      </c>
      <c r="H230" s="5">
        <v>1</v>
      </c>
      <c r="I230" s="27">
        <f t="shared" si="18"/>
        <v>0</v>
      </c>
      <c r="J230" s="27">
        <f t="shared" si="19"/>
        <v>0</v>
      </c>
      <c r="K230" s="5">
        <v>5</v>
      </c>
      <c r="L230" s="5">
        <f t="shared" si="20"/>
        <v>0</v>
      </c>
      <c r="M230">
        <f t="shared" si="21"/>
        <v>15</v>
      </c>
      <c r="N230">
        <f t="shared" si="22"/>
        <v>0</v>
      </c>
      <c r="O230">
        <f t="shared" si="23"/>
        <v>0</v>
      </c>
    </row>
    <row r="231" spans="1:15">
      <c r="A231" s="5" t="s">
        <v>20</v>
      </c>
      <c r="B231" s="5">
        <v>4210</v>
      </c>
      <c r="C231" s="7">
        <v>1.5240032400000001E-2</v>
      </c>
      <c r="D231" s="6">
        <v>0.309</v>
      </c>
      <c r="E231" s="6">
        <v>46.66</v>
      </c>
      <c r="F231" s="6">
        <v>0.7</v>
      </c>
      <c r="G231" s="6">
        <v>0.09</v>
      </c>
      <c r="H231" s="5">
        <v>1</v>
      </c>
      <c r="I231" s="27">
        <f t="shared" si="18"/>
        <v>0.7</v>
      </c>
      <c r="J231" s="27">
        <f t="shared" si="19"/>
        <v>0.09</v>
      </c>
      <c r="K231" s="5">
        <v>8</v>
      </c>
      <c r="L231" s="5">
        <f t="shared" si="20"/>
        <v>0</v>
      </c>
      <c r="M231">
        <f t="shared" si="21"/>
        <v>23</v>
      </c>
      <c r="N231">
        <f t="shared" si="22"/>
        <v>0</v>
      </c>
      <c r="O231">
        <f t="shared" si="23"/>
        <v>0</v>
      </c>
    </row>
    <row r="232" spans="1:15">
      <c r="A232" s="5" t="s">
        <v>20</v>
      </c>
      <c r="B232" s="5">
        <v>4210</v>
      </c>
      <c r="C232" s="7">
        <v>0.2101639471</v>
      </c>
      <c r="D232" s="6">
        <v>0.10199999999999999</v>
      </c>
      <c r="E232" s="6">
        <v>46.66</v>
      </c>
      <c r="F232" s="6">
        <v>0.7</v>
      </c>
      <c r="G232" s="6">
        <v>0.09</v>
      </c>
      <c r="H232" s="5">
        <v>1</v>
      </c>
      <c r="I232" s="27">
        <f t="shared" si="18"/>
        <v>0.7</v>
      </c>
      <c r="J232" s="27">
        <f t="shared" si="19"/>
        <v>0.09</v>
      </c>
      <c r="K232" s="5">
        <v>36</v>
      </c>
      <c r="L232" s="5">
        <f t="shared" si="20"/>
        <v>0</v>
      </c>
      <c r="M232">
        <f t="shared" si="21"/>
        <v>103</v>
      </c>
      <c r="N232">
        <f t="shared" si="22"/>
        <v>0</v>
      </c>
      <c r="O232">
        <f t="shared" si="23"/>
        <v>0</v>
      </c>
    </row>
    <row r="233" spans="1:15">
      <c r="A233" s="5" t="s">
        <v>20</v>
      </c>
      <c r="B233" s="5">
        <v>4210</v>
      </c>
      <c r="C233" s="7">
        <v>8.3436574700000002E-2</v>
      </c>
      <c r="D233" s="6">
        <v>0.10199999999999999</v>
      </c>
      <c r="E233" s="6">
        <v>46.66</v>
      </c>
      <c r="F233" s="6">
        <v>0.7</v>
      </c>
      <c r="G233" s="6">
        <v>0.09</v>
      </c>
      <c r="H233" s="5">
        <v>1</v>
      </c>
      <c r="I233" s="27">
        <f t="shared" si="18"/>
        <v>0.7</v>
      </c>
      <c r="J233" s="27">
        <f t="shared" si="19"/>
        <v>0.09</v>
      </c>
      <c r="K233" s="5">
        <v>14</v>
      </c>
      <c r="L233" s="5">
        <f t="shared" si="20"/>
        <v>0</v>
      </c>
      <c r="M233">
        <f t="shared" si="21"/>
        <v>41</v>
      </c>
      <c r="N233">
        <f t="shared" si="22"/>
        <v>0</v>
      </c>
      <c r="O233">
        <f t="shared" si="23"/>
        <v>0</v>
      </c>
    </row>
    <row r="234" spans="1:15">
      <c r="A234" s="5" t="s">
        <v>20</v>
      </c>
      <c r="B234" s="5">
        <v>6460</v>
      </c>
      <c r="C234" s="7">
        <v>2.9851575685</v>
      </c>
      <c r="D234" s="6">
        <v>0.26600000000000001</v>
      </c>
      <c r="E234" s="6">
        <v>46.66</v>
      </c>
      <c r="F234" s="6">
        <v>0</v>
      </c>
      <c r="G234" s="6">
        <v>0</v>
      </c>
      <c r="H234" s="5">
        <v>1</v>
      </c>
      <c r="I234" s="27">
        <f t="shared" si="18"/>
        <v>0</v>
      </c>
      <c r="J234" s="27">
        <f t="shared" si="19"/>
        <v>0</v>
      </c>
      <c r="K234" s="5">
        <v>1334</v>
      </c>
      <c r="L234" s="5">
        <f t="shared" si="20"/>
        <v>3</v>
      </c>
      <c r="M234">
        <f t="shared" si="21"/>
        <v>3808</v>
      </c>
      <c r="N234">
        <f t="shared" si="22"/>
        <v>0</v>
      </c>
      <c r="O234">
        <f t="shared" si="23"/>
        <v>0</v>
      </c>
    </row>
    <row r="235" spans="1:15">
      <c r="A235" s="5" t="s">
        <v>20</v>
      </c>
      <c r="B235" s="5">
        <v>3200</v>
      </c>
      <c r="C235" s="7">
        <v>6.5574372664</v>
      </c>
      <c r="D235" s="6">
        <v>0.28699999999999998</v>
      </c>
      <c r="E235" s="6">
        <v>46.66</v>
      </c>
      <c r="F235" s="6">
        <v>1.2</v>
      </c>
      <c r="G235" s="6">
        <v>6.4000000000000001E-2</v>
      </c>
      <c r="H235" s="5">
        <v>1</v>
      </c>
      <c r="I235" s="27">
        <f t="shared" si="18"/>
        <v>1.2</v>
      </c>
      <c r="J235" s="27">
        <f t="shared" si="19"/>
        <v>6.4000000000000001E-2</v>
      </c>
      <c r="K235" s="5">
        <v>3163</v>
      </c>
      <c r="L235" s="5">
        <f t="shared" si="20"/>
        <v>7</v>
      </c>
      <c r="M235">
        <f t="shared" si="21"/>
        <v>9026</v>
      </c>
      <c r="N235">
        <f t="shared" si="22"/>
        <v>24</v>
      </c>
      <c r="O235">
        <f t="shared" si="23"/>
        <v>1.3</v>
      </c>
    </row>
    <row r="236" spans="1:15">
      <c r="A236" s="5" t="s">
        <v>20</v>
      </c>
      <c r="B236" s="5">
        <v>4210</v>
      </c>
      <c r="C236" s="7">
        <v>2.4658000909000002</v>
      </c>
      <c r="D236" s="6">
        <v>0.10199999999999999</v>
      </c>
      <c r="E236" s="6">
        <v>46.66</v>
      </c>
      <c r="F236" s="6">
        <v>0.7</v>
      </c>
      <c r="G236" s="6">
        <v>0.09</v>
      </c>
      <c r="H236" s="5">
        <v>1</v>
      </c>
      <c r="I236" s="27">
        <f t="shared" si="18"/>
        <v>0.7</v>
      </c>
      <c r="J236" s="27">
        <f t="shared" si="19"/>
        <v>0.09</v>
      </c>
      <c r="K236" s="5">
        <v>557</v>
      </c>
      <c r="L236" s="5">
        <f t="shared" si="20"/>
        <v>1</v>
      </c>
      <c r="M236">
        <f t="shared" si="21"/>
        <v>1206</v>
      </c>
      <c r="N236">
        <f t="shared" si="22"/>
        <v>2</v>
      </c>
      <c r="O236">
        <f t="shared" si="23"/>
        <v>0.2</v>
      </c>
    </row>
    <row r="237" spans="1:15">
      <c r="A237" s="5" t="s">
        <v>20</v>
      </c>
      <c r="B237" s="5">
        <v>4210</v>
      </c>
      <c r="C237" s="7">
        <v>0.24997539630000001</v>
      </c>
      <c r="D237" s="6">
        <v>0.309</v>
      </c>
      <c r="E237" s="6">
        <v>46.66</v>
      </c>
      <c r="F237" s="6">
        <v>0.7</v>
      </c>
      <c r="G237" s="6">
        <v>0.09</v>
      </c>
      <c r="H237" s="5">
        <v>1</v>
      </c>
      <c r="I237" s="27">
        <f t="shared" si="18"/>
        <v>0.7</v>
      </c>
      <c r="J237" s="27">
        <f t="shared" si="19"/>
        <v>0.09</v>
      </c>
      <c r="K237" s="5">
        <v>130</v>
      </c>
      <c r="L237" s="5">
        <f t="shared" si="20"/>
        <v>0</v>
      </c>
      <c r="M237">
        <f t="shared" si="21"/>
        <v>370</v>
      </c>
      <c r="N237">
        <f t="shared" si="22"/>
        <v>1</v>
      </c>
      <c r="O237">
        <f t="shared" si="23"/>
        <v>0.1</v>
      </c>
    </row>
    <row r="238" spans="1:15">
      <c r="A238" s="5" t="s">
        <v>20</v>
      </c>
      <c r="B238" s="5">
        <v>4210</v>
      </c>
      <c r="C238" s="7">
        <v>1.1100142114</v>
      </c>
      <c r="D238" s="6">
        <v>0.309</v>
      </c>
      <c r="E238" s="6">
        <v>46.66</v>
      </c>
      <c r="F238" s="6">
        <v>0.7</v>
      </c>
      <c r="G238" s="6">
        <v>0.09</v>
      </c>
      <c r="H238" s="5">
        <v>1</v>
      </c>
      <c r="I238" s="27">
        <f t="shared" si="18"/>
        <v>0.7</v>
      </c>
      <c r="J238" s="27">
        <f t="shared" si="19"/>
        <v>0.09</v>
      </c>
      <c r="K238" s="5">
        <v>576</v>
      </c>
      <c r="L238" s="5">
        <f t="shared" si="20"/>
        <v>1</v>
      </c>
      <c r="M238">
        <f t="shared" si="21"/>
        <v>1645</v>
      </c>
      <c r="N238">
        <f t="shared" si="22"/>
        <v>3</v>
      </c>
      <c r="O238">
        <f t="shared" si="23"/>
        <v>0.3</v>
      </c>
    </row>
    <row r="239" spans="1:15">
      <c r="A239" s="5" t="s">
        <v>20</v>
      </c>
      <c r="B239" s="5">
        <v>4210</v>
      </c>
      <c r="C239" s="7">
        <v>2.292278E-2</v>
      </c>
      <c r="D239" s="6">
        <v>0.309</v>
      </c>
      <c r="E239" s="6">
        <v>46.66</v>
      </c>
      <c r="F239" s="6">
        <v>0.7</v>
      </c>
      <c r="G239" s="6">
        <v>0.09</v>
      </c>
      <c r="H239" s="5">
        <v>1</v>
      </c>
      <c r="I239" s="27">
        <f t="shared" si="18"/>
        <v>0.7</v>
      </c>
      <c r="J239" s="27">
        <f t="shared" si="19"/>
        <v>0.09</v>
      </c>
      <c r="K239" s="5">
        <v>12</v>
      </c>
      <c r="L239" s="5">
        <f t="shared" si="20"/>
        <v>0</v>
      </c>
      <c r="M239">
        <f t="shared" si="21"/>
        <v>34</v>
      </c>
      <c r="N239">
        <f t="shared" si="22"/>
        <v>0</v>
      </c>
      <c r="O239">
        <f t="shared" si="23"/>
        <v>0</v>
      </c>
    </row>
    <row r="240" spans="1:15">
      <c r="A240" s="5" t="s">
        <v>20</v>
      </c>
      <c r="B240" s="5">
        <v>4210</v>
      </c>
      <c r="C240" s="7">
        <v>0.22139721600000001</v>
      </c>
      <c r="D240" s="6">
        <v>0.309</v>
      </c>
      <c r="E240" s="6">
        <v>46.66</v>
      </c>
      <c r="F240" s="6">
        <v>0.7</v>
      </c>
      <c r="G240" s="6">
        <v>0.09</v>
      </c>
      <c r="H240" s="5">
        <v>1</v>
      </c>
      <c r="I240" s="27">
        <f t="shared" si="18"/>
        <v>0.7</v>
      </c>
      <c r="J240" s="27">
        <f t="shared" si="19"/>
        <v>0.09</v>
      </c>
      <c r="K240" s="5">
        <v>115</v>
      </c>
      <c r="L240" s="5">
        <f t="shared" si="20"/>
        <v>0</v>
      </c>
      <c r="M240">
        <f t="shared" si="21"/>
        <v>328</v>
      </c>
      <c r="N240">
        <f t="shared" si="22"/>
        <v>1</v>
      </c>
      <c r="O240">
        <f t="shared" si="23"/>
        <v>0.1</v>
      </c>
    </row>
    <row r="241" spans="1:15">
      <c r="A241" s="5" t="s">
        <v>20</v>
      </c>
      <c r="B241" s="5">
        <v>4210</v>
      </c>
      <c r="C241" s="7">
        <v>8.4717364000000007E-3</v>
      </c>
      <c r="D241" s="6">
        <v>0.309</v>
      </c>
      <c r="E241" s="6">
        <v>46.66</v>
      </c>
      <c r="F241" s="6">
        <v>0.7</v>
      </c>
      <c r="G241" s="6">
        <v>0.09</v>
      </c>
      <c r="H241" s="5">
        <v>1</v>
      </c>
      <c r="I241" s="27">
        <f t="shared" si="18"/>
        <v>0.7</v>
      </c>
      <c r="J241" s="27">
        <f t="shared" si="19"/>
        <v>0.09</v>
      </c>
      <c r="K241" s="5">
        <v>4</v>
      </c>
      <c r="L241" s="5">
        <f t="shared" si="20"/>
        <v>0</v>
      </c>
      <c r="M241">
        <f t="shared" si="21"/>
        <v>13</v>
      </c>
      <c r="N241">
        <f t="shared" si="22"/>
        <v>0</v>
      </c>
      <c r="O241">
        <f t="shared" si="23"/>
        <v>0</v>
      </c>
    </row>
    <row r="242" spans="1:15">
      <c r="A242" s="5" t="s">
        <v>20</v>
      </c>
      <c r="B242" s="5">
        <v>4210</v>
      </c>
      <c r="C242" s="7">
        <v>0.20916611290000001</v>
      </c>
      <c r="D242" s="6">
        <v>0.10199999999999999</v>
      </c>
      <c r="E242" s="6">
        <v>46.66</v>
      </c>
      <c r="F242" s="6">
        <v>0.7</v>
      </c>
      <c r="G242" s="6">
        <v>0.09</v>
      </c>
      <c r="H242" s="5">
        <v>1</v>
      </c>
      <c r="I242" s="27">
        <f t="shared" si="18"/>
        <v>0.7</v>
      </c>
      <c r="J242" s="27">
        <f t="shared" si="19"/>
        <v>0.09</v>
      </c>
      <c r="K242" s="5">
        <v>36</v>
      </c>
      <c r="L242" s="5">
        <f t="shared" si="20"/>
        <v>0</v>
      </c>
      <c r="M242">
        <f t="shared" si="21"/>
        <v>102</v>
      </c>
      <c r="N242">
        <f t="shared" si="22"/>
        <v>0</v>
      </c>
      <c r="O242">
        <f t="shared" si="23"/>
        <v>0</v>
      </c>
    </row>
    <row r="243" spans="1:15">
      <c r="A243" s="5" t="s">
        <v>20</v>
      </c>
      <c r="B243" s="5">
        <v>3200</v>
      </c>
      <c r="C243" s="7">
        <v>1.29024E-5</v>
      </c>
      <c r="D243" s="6">
        <v>0.06</v>
      </c>
      <c r="E243" s="6">
        <v>46.66</v>
      </c>
      <c r="F243" s="6">
        <v>1.2</v>
      </c>
      <c r="G243" s="6">
        <v>6.4000000000000001E-2</v>
      </c>
      <c r="H243" s="5">
        <v>1</v>
      </c>
      <c r="I243" s="27">
        <f t="shared" si="18"/>
        <v>1.2</v>
      </c>
      <c r="J243" s="27">
        <f t="shared" si="19"/>
        <v>6.4000000000000001E-2</v>
      </c>
      <c r="K243" s="5">
        <v>0</v>
      </c>
      <c r="L243" s="5">
        <f t="shared" si="20"/>
        <v>0</v>
      </c>
      <c r="M243">
        <f t="shared" si="21"/>
        <v>0</v>
      </c>
      <c r="N243">
        <f t="shared" si="22"/>
        <v>0</v>
      </c>
      <c r="O243">
        <f t="shared" si="23"/>
        <v>0</v>
      </c>
    </row>
    <row r="244" spans="1:15">
      <c r="A244" s="5" t="s">
        <v>20</v>
      </c>
      <c r="B244" s="5">
        <v>4210</v>
      </c>
      <c r="C244" s="7">
        <v>1.54044128E-2</v>
      </c>
      <c r="D244" s="6">
        <v>0.309</v>
      </c>
      <c r="E244" s="6">
        <v>46.66</v>
      </c>
      <c r="F244" s="6">
        <v>0.7</v>
      </c>
      <c r="G244" s="6">
        <v>0.09</v>
      </c>
      <c r="H244" s="5">
        <v>1</v>
      </c>
      <c r="I244" s="27">
        <f t="shared" si="18"/>
        <v>0.7</v>
      </c>
      <c r="J244" s="27">
        <f t="shared" si="19"/>
        <v>0.09</v>
      </c>
      <c r="K244" s="5">
        <v>8</v>
      </c>
      <c r="L244" s="5">
        <f t="shared" si="20"/>
        <v>0</v>
      </c>
      <c r="M244">
        <f t="shared" si="21"/>
        <v>23</v>
      </c>
      <c r="N244">
        <f t="shared" si="22"/>
        <v>0</v>
      </c>
      <c r="O244">
        <f t="shared" si="23"/>
        <v>0</v>
      </c>
    </row>
    <row r="245" spans="1:15">
      <c r="A245" s="5" t="s">
        <v>20</v>
      </c>
      <c r="B245" s="5">
        <v>4210</v>
      </c>
      <c r="C245" s="7">
        <v>0.34839571390000001</v>
      </c>
      <c r="D245" s="6">
        <v>0.10199999999999999</v>
      </c>
      <c r="E245" s="6">
        <v>46.66</v>
      </c>
      <c r="F245" s="6">
        <v>0.7</v>
      </c>
      <c r="G245" s="6">
        <v>0.09</v>
      </c>
      <c r="H245" s="5">
        <v>1</v>
      </c>
      <c r="I245" s="27">
        <f t="shared" si="18"/>
        <v>0.7</v>
      </c>
      <c r="J245" s="27">
        <f t="shared" si="19"/>
        <v>0.09</v>
      </c>
      <c r="K245" s="5">
        <v>60</v>
      </c>
      <c r="L245" s="5">
        <f t="shared" si="20"/>
        <v>0</v>
      </c>
      <c r="M245">
        <f t="shared" si="21"/>
        <v>170</v>
      </c>
      <c r="N245">
        <f t="shared" si="22"/>
        <v>0</v>
      </c>
      <c r="O245">
        <f t="shared" si="23"/>
        <v>0</v>
      </c>
    </row>
    <row r="246" spans="1:15">
      <c r="A246" s="5" t="s">
        <v>20</v>
      </c>
      <c r="B246" s="5">
        <v>4210</v>
      </c>
      <c r="C246" s="7">
        <v>1.565122E-4</v>
      </c>
      <c r="D246" s="6">
        <v>0.10199999999999999</v>
      </c>
      <c r="E246" s="6">
        <v>46.66</v>
      </c>
      <c r="F246" s="6">
        <v>0.7</v>
      </c>
      <c r="G246" s="6">
        <v>0.09</v>
      </c>
      <c r="H246" s="5">
        <v>1</v>
      </c>
      <c r="I246" s="27">
        <f t="shared" si="18"/>
        <v>0.7</v>
      </c>
      <c r="J246" s="27">
        <f t="shared" si="19"/>
        <v>0.09</v>
      </c>
      <c r="K246" s="5">
        <v>0</v>
      </c>
      <c r="L246" s="5">
        <f t="shared" si="20"/>
        <v>0</v>
      </c>
      <c r="M246">
        <f t="shared" si="21"/>
        <v>0</v>
      </c>
      <c r="N246">
        <f t="shared" si="22"/>
        <v>0</v>
      </c>
      <c r="O246">
        <f t="shared" si="23"/>
        <v>0</v>
      </c>
    </row>
    <row r="247" spans="1:15">
      <c r="A247" s="5" t="s">
        <v>20</v>
      </c>
      <c r="B247" s="5">
        <v>3200</v>
      </c>
      <c r="C247" s="7">
        <v>4.2270710000000003E-2</v>
      </c>
      <c r="D247" s="6">
        <v>0.28699999999999998</v>
      </c>
      <c r="E247" s="6">
        <v>46.66</v>
      </c>
      <c r="F247" s="6">
        <v>1.2</v>
      </c>
      <c r="G247" s="6">
        <v>6.4000000000000001E-2</v>
      </c>
      <c r="H247" s="5">
        <v>1</v>
      </c>
      <c r="I247" s="27">
        <f t="shared" si="18"/>
        <v>1.2</v>
      </c>
      <c r="J247" s="27">
        <f t="shared" si="19"/>
        <v>6.4000000000000001E-2</v>
      </c>
      <c r="K247" s="5">
        <v>20</v>
      </c>
      <c r="L247" s="5">
        <f t="shared" si="20"/>
        <v>0</v>
      </c>
      <c r="M247">
        <f t="shared" si="21"/>
        <v>58</v>
      </c>
      <c r="N247">
        <f t="shared" si="22"/>
        <v>0</v>
      </c>
      <c r="O247">
        <f t="shared" si="23"/>
        <v>0</v>
      </c>
    </row>
    <row r="248" spans="1:15">
      <c r="A248" s="5" t="s">
        <v>20</v>
      </c>
      <c r="B248" s="5">
        <v>4210</v>
      </c>
      <c r="C248" s="7">
        <v>2.6136869199999999E-2</v>
      </c>
      <c r="D248" s="6">
        <v>0.309</v>
      </c>
      <c r="E248" s="6">
        <v>46.66</v>
      </c>
      <c r="F248" s="6">
        <v>0.7</v>
      </c>
      <c r="G248" s="6">
        <v>0.09</v>
      </c>
      <c r="H248" s="5">
        <v>1</v>
      </c>
      <c r="I248" s="27">
        <f t="shared" si="18"/>
        <v>0.7</v>
      </c>
      <c r="J248" s="27">
        <f t="shared" si="19"/>
        <v>0.09</v>
      </c>
      <c r="K248" s="5">
        <v>14</v>
      </c>
      <c r="L248" s="5">
        <f t="shared" si="20"/>
        <v>0</v>
      </c>
      <c r="M248">
        <f t="shared" si="21"/>
        <v>39</v>
      </c>
      <c r="N248">
        <f t="shared" si="22"/>
        <v>0</v>
      </c>
      <c r="O248">
        <f t="shared" si="23"/>
        <v>0</v>
      </c>
    </row>
    <row r="249" spans="1:15">
      <c r="A249" s="5" t="s">
        <v>20</v>
      </c>
      <c r="B249" s="5">
        <v>4210</v>
      </c>
      <c r="C249" s="7">
        <v>9.4639600000000001E-5</v>
      </c>
      <c r="D249" s="6">
        <v>0.309</v>
      </c>
      <c r="E249" s="6">
        <v>46.66</v>
      </c>
      <c r="F249" s="6">
        <v>0.7</v>
      </c>
      <c r="G249" s="6">
        <v>0.09</v>
      </c>
      <c r="H249" s="5">
        <v>1</v>
      </c>
      <c r="I249" s="27">
        <f t="shared" si="18"/>
        <v>0.7</v>
      </c>
      <c r="J249" s="27">
        <f t="shared" si="19"/>
        <v>0.09</v>
      </c>
      <c r="K249" s="5">
        <v>0</v>
      </c>
      <c r="L249" s="5">
        <f t="shared" si="20"/>
        <v>0</v>
      </c>
      <c r="M249">
        <f t="shared" si="21"/>
        <v>0</v>
      </c>
      <c r="N249">
        <f t="shared" si="22"/>
        <v>0</v>
      </c>
      <c r="O249">
        <f t="shared" si="23"/>
        <v>0</v>
      </c>
    </row>
    <row r="250" spans="1:15">
      <c r="A250" s="5" t="s">
        <v>20</v>
      </c>
      <c r="B250" s="5">
        <v>4210</v>
      </c>
      <c r="C250" s="7">
        <v>4.9754360400000003E-2</v>
      </c>
      <c r="D250" s="6">
        <v>0.10199999999999999</v>
      </c>
      <c r="E250" s="6">
        <v>46.66</v>
      </c>
      <c r="F250" s="6">
        <v>0.7</v>
      </c>
      <c r="G250" s="6">
        <v>0.09</v>
      </c>
      <c r="H250" s="5">
        <v>1</v>
      </c>
      <c r="I250" s="27">
        <f t="shared" si="18"/>
        <v>0.7</v>
      </c>
      <c r="J250" s="27">
        <f t="shared" si="19"/>
        <v>0.09</v>
      </c>
      <c r="K250" s="5">
        <v>9</v>
      </c>
      <c r="L250" s="5">
        <f t="shared" si="20"/>
        <v>0</v>
      </c>
      <c r="M250">
        <f t="shared" si="21"/>
        <v>24</v>
      </c>
      <c r="N250">
        <f t="shared" si="22"/>
        <v>0</v>
      </c>
      <c r="O250">
        <f t="shared" si="23"/>
        <v>0</v>
      </c>
    </row>
    <row r="251" spans="1:15">
      <c r="A251" s="5" t="s">
        <v>20</v>
      </c>
      <c r="B251" s="5">
        <v>4210</v>
      </c>
      <c r="C251" s="7">
        <v>0.24997137229999999</v>
      </c>
      <c r="D251" s="6">
        <v>0.309</v>
      </c>
      <c r="E251" s="6">
        <v>46.66</v>
      </c>
      <c r="F251" s="6">
        <v>0.7</v>
      </c>
      <c r="G251" s="6">
        <v>0.09</v>
      </c>
      <c r="H251" s="5">
        <v>1</v>
      </c>
      <c r="I251" s="27">
        <f t="shared" si="18"/>
        <v>0.7</v>
      </c>
      <c r="J251" s="27">
        <f t="shared" si="19"/>
        <v>0.09</v>
      </c>
      <c r="K251" s="5">
        <v>130</v>
      </c>
      <c r="L251" s="5">
        <f t="shared" si="20"/>
        <v>0</v>
      </c>
      <c r="M251">
        <f t="shared" si="21"/>
        <v>370</v>
      </c>
      <c r="N251">
        <f t="shared" si="22"/>
        <v>1</v>
      </c>
      <c r="O251">
        <f t="shared" si="23"/>
        <v>0.1</v>
      </c>
    </row>
    <row r="252" spans="1:15">
      <c r="A252" s="5" t="s">
        <v>20</v>
      </c>
      <c r="B252" s="5">
        <v>1750</v>
      </c>
      <c r="C252" s="7">
        <v>5.0725388199999999E-2</v>
      </c>
      <c r="D252" s="6">
        <v>0.76800000000000002</v>
      </c>
      <c r="E252" s="6">
        <v>46.66</v>
      </c>
      <c r="F252" s="6">
        <v>1.8</v>
      </c>
      <c r="G252" s="6">
        <v>0.47799999999999998</v>
      </c>
      <c r="H252" s="5">
        <v>1</v>
      </c>
      <c r="I252" s="27">
        <f t="shared" si="18"/>
        <v>1.8</v>
      </c>
      <c r="J252" s="27">
        <f t="shared" si="19"/>
        <v>0.47799999999999998</v>
      </c>
      <c r="K252" s="5">
        <v>65</v>
      </c>
      <c r="L252" s="5">
        <f t="shared" si="20"/>
        <v>0</v>
      </c>
      <c r="M252">
        <f t="shared" si="21"/>
        <v>187</v>
      </c>
      <c r="N252">
        <f t="shared" si="22"/>
        <v>1</v>
      </c>
      <c r="O252">
        <f t="shared" si="23"/>
        <v>0.2</v>
      </c>
    </row>
    <row r="253" spans="1:15">
      <c r="A253" s="5" t="s">
        <v>20</v>
      </c>
      <c r="B253" s="5">
        <v>4210</v>
      </c>
      <c r="C253" s="7">
        <v>4.1741406799999999E-2</v>
      </c>
      <c r="D253" s="6">
        <v>0.309</v>
      </c>
      <c r="E253" s="6">
        <v>46.66</v>
      </c>
      <c r="F253" s="6">
        <v>0.7</v>
      </c>
      <c r="G253" s="6">
        <v>0.09</v>
      </c>
      <c r="H253" s="5">
        <v>1</v>
      </c>
      <c r="I253" s="27">
        <f t="shared" si="18"/>
        <v>0.7</v>
      </c>
      <c r="J253" s="27">
        <f t="shared" si="19"/>
        <v>0.09</v>
      </c>
      <c r="K253" s="5">
        <v>22</v>
      </c>
      <c r="L253" s="5">
        <f t="shared" si="20"/>
        <v>0</v>
      </c>
      <c r="M253">
        <f t="shared" si="21"/>
        <v>62</v>
      </c>
      <c r="N253">
        <f t="shared" si="22"/>
        <v>0</v>
      </c>
      <c r="O253">
        <f t="shared" si="23"/>
        <v>0</v>
      </c>
    </row>
    <row r="254" spans="1:15">
      <c r="A254" s="5" t="s">
        <v>20</v>
      </c>
      <c r="B254" s="5">
        <v>4210</v>
      </c>
      <c r="C254" s="7">
        <v>0.24997539630000001</v>
      </c>
      <c r="D254" s="6">
        <v>0.309</v>
      </c>
      <c r="E254" s="6">
        <v>46.66</v>
      </c>
      <c r="F254" s="6">
        <v>0.7</v>
      </c>
      <c r="G254" s="6">
        <v>0.09</v>
      </c>
      <c r="H254" s="5">
        <v>1</v>
      </c>
      <c r="I254" s="27">
        <f t="shared" si="18"/>
        <v>0.7</v>
      </c>
      <c r="J254" s="27">
        <f t="shared" si="19"/>
        <v>0.09</v>
      </c>
      <c r="K254" s="5">
        <v>130</v>
      </c>
      <c r="L254" s="5">
        <f t="shared" si="20"/>
        <v>0</v>
      </c>
      <c r="M254">
        <f t="shared" si="21"/>
        <v>370</v>
      </c>
      <c r="N254">
        <f t="shared" si="22"/>
        <v>1</v>
      </c>
      <c r="O254">
        <f t="shared" si="23"/>
        <v>0.1</v>
      </c>
    </row>
    <row r="255" spans="1:15">
      <c r="A255" s="5" t="s">
        <v>20</v>
      </c>
      <c r="B255" s="5">
        <v>1750</v>
      </c>
      <c r="C255" s="7">
        <v>1.0282478899999999E-2</v>
      </c>
      <c r="D255" s="6">
        <v>0.76800000000000002</v>
      </c>
      <c r="E255" s="6">
        <v>46.66</v>
      </c>
      <c r="F255" s="6">
        <v>1.8</v>
      </c>
      <c r="G255" s="6">
        <v>0.47799999999999998</v>
      </c>
      <c r="H255" s="5">
        <v>1</v>
      </c>
      <c r="I255" s="27">
        <f t="shared" si="18"/>
        <v>1.8</v>
      </c>
      <c r="J255" s="27">
        <f t="shared" si="19"/>
        <v>0.47799999999999998</v>
      </c>
      <c r="K255" s="5">
        <v>13</v>
      </c>
      <c r="L255" s="5">
        <f t="shared" si="20"/>
        <v>0</v>
      </c>
      <c r="M255">
        <f t="shared" si="21"/>
        <v>38</v>
      </c>
      <c r="N255">
        <f t="shared" si="22"/>
        <v>0</v>
      </c>
      <c r="O255">
        <f t="shared" si="23"/>
        <v>0</v>
      </c>
    </row>
    <row r="256" spans="1:15">
      <c r="A256" s="5" t="s">
        <v>20</v>
      </c>
      <c r="B256" s="5">
        <v>4210</v>
      </c>
      <c r="C256" s="7">
        <v>0.1709081556</v>
      </c>
      <c r="D256" s="6">
        <v>0.309</v>
      </c>
      <c r="E256" s="6">
        <v>46.66</v>
      </c>
      <c r="F256" s="6">
        <v>0.7</v>
      </c>
      <c r="G256" s="6">
        <v>0.09</v>
      </c>
      <c r="H256" s="5">
        <v>1</v>
      </c>
      <c r="I256" s="27">
        <f t="shared" si="18"/>
        <v>0.7</v>
      </c>
      <c r="J256" s="27">
        <f t="shared" si="19"/>
        <v>0.09</v>
      </c>
      <c r="K256" s="5">
        <v>89</v>
      </c>
      <c r="L256" s="5">
        <f t="shared" si="20"/>
        <v>0</v>
      </c>
      <c r="M256">
        <f t="shared" si="21"/>
        <v>253</v>
      </c>
      <c r="N256">
        <f t="shared" si="22"/>
        <v>0</v>
      </c>
      <c r="O256">
        <f t="shared" si="23"/>
        <v>0.1</v>
      </c>
    </row>
    <row r="257" spans="1:15">
      <c r="A257" s="5" t="s">
        <v>20</v>
      </c>
      <c r="B257" s="5">
        <v>4210</v>
      </c>
      <c r="C257" s="7">
        <v>0.34500562810000002</v>
      </c>
      <c r="D257" s="6">
        <v>0.309</v>
      </c>
      <c r="E257" s="6">
        <v>46.66</v>
      </c>
      <c r="F257" s="6">
        <v>0.7</v>
      </c>
      <c r="G257" s="6">
        <v>0.09</v>
      </c>
      <c r="H257" s="5">
        <v>1</v>
      </c>
      <c r="I257" s="27">
        <f t="shared" si="18"/>
        <v>0.7</v>
      </c>
      <c r="J257" s="27">
        <f t="shared" si="19"/>
        <v>0.09</v>
      </c>
      <c r="K257" s="5">
        <v>179</v>
      </c>
      <c r="L257" s="5">
        <f t="shared" si="20"/>
        <v>0</v>
      </c>
      <c r="M257">
        <f t="shared" si="21"/>
        <v>511</v>
      </c>
      <c r="N257">
        <f t="shared" si="22"/>
        <v>1</v>
      </c>
      <c r="O257">
        <f t="shared" si="23"/>
        <v>0.1</v>
      </c>
    </row>
    <row r="258" spans="1:15">
      <c r="A258" s="5" t="s">
        <v>20</v>
      </c>
      <c r="B258" s="5">
        <v>4210</v>
      </c>
      <c r="C258" s="7">
        <v>0.4324285812</v>
      </c>
      <c r="D258" s="6">
        <v>0.309</v>
      </c>
      <c r="E258" s="6">
        <v>46.66</v>
      </c>
      <c r="F258" s="6">
        <v>0.7</v>
      </c>
      <c r="G258" s="6">
        <v>0.09</v>
      </c>
      <c r="H258" s="5">
        <v>1</v>
      </c>
      <c r="I258" s="27">
        <f t="shared" si="18"/>
        <v>0.7</v>
      </c>
      <c r="J258" s="27">
        <f t="shared" si="19"/>
        <v>0.09</v>
      </c>
      <c r="K258" s="5">
        <v>225</v>
      </c>
      <c r="L258" s="5">
        <f t="shared" si="20"/>
        <v>1</v>
      </c>
      <c r="M258">
        <f t="shared" si="21"/>
        <v>641</v>
      </c>
      <c r="N258">
        <f t="shared" si="22"/>
        <v>1</v>
      </c>
      <c r="O258">
        <f t="shared" si="23"/>
        <v>0.1</v>
      </c>
    </row>
    <row r="259" spans="1:15">
      <c r="A259" s="5" t="s">
        <v>20</v>
      </c>
      <c r="B259" s="5">
        <v>4210</v>
      </c>
      <c r="C259" s="7">
        <v>6.35371775E-2</v>
      </c>
      <c r="D259" s="6">
        <v>0.309</v>
      </c>
      <c r="E259" s="6">
        <v>46.66</v>
      </c>
      <c r="F259" s="6">
        <v>0.7</v>
      </c>
      <c r="G259" s="6">
        <v>0.09</v>
      </c>
      <c r="H259" s="5">
        <v>1</v>
      </c>
      <c r="I259" s="27">
        <f t="shared" ref="I259:I322" si="24">F259</f>
        <v>0.7</v>
      </c>
      <c r="J259" s="27">
        <f t="shared" ref="J259:J322" si="25">G259</f>
        <v>0.09</v>
      </c>
      <c r="K259" s="5">
        <v>33</v>
      </c>
      <c r="L259" s="5">
        <f t="shared" ref="L259:L322" si="26">ROUND(E259*D259*C259/12,0)</f>
        <v>0</v>
      </c>
      <c r="M259">
        <f t="shared" ref="M259:M322" si="27">ROUND(E259*D259*C259*102.79,0)</f>
        <v>94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5" t="s">
        <v>20</v>
      </c>
      <c r="B260" s="5">
        <v>1750</v>
      </c>
      <c r="C260" s="7">
        <v>9.8141215099999998E-2</v>
      </c>
      <c r="D260" s="6">
        <v>0.76800000000000002</v>
      </c>
      <c r="E260" s="6">
        <v>46.66</v>
      </c>
      <c r="F260" s="6">
        <v>1.8</v>
      </c>
      <c r="G260" s="6">
        <v>0.47799999999999998</v>
      </c>
      <c r="H260" s="5">
        <v>1</v>
      </c>
      <c r="I260" s="27">
        <f t="shared" si="24"/>
        <v>1.8</v>
      </c>
      <c r="J260" s="27">
        <f t="shared" si="25"/>
        <v>0.47799999999999998</v>
      </c>
      <c r="K260" s="5">
        <v>127</v>
      </c>
      <c r="L260" s="5">
        <f t="shared" si="26"/>
        <v>0</v>
      </c>
      <c r="M260">
        <f t="shared" si="27"/>
        <v>361</v>
      </c>
      <c r="N260">
        <f t="shared" si="28"/>
        <v>1</v>
      </c>
      <c r="O260">
        <f t="shared" si="29"/>
        <v>0.4</v>
      </c>
    </row>
    <row r="261" spans="1:15">
      <c r="A261" s="5" t="s">
        <v>20</v>
      </c>
      <c r="B261" s="5">
        <v>4210</v>
      </c>
      <c r="C261" s="7">
        <v>6.5283515799999997E-2</v>
      </c>
      <c r="D261" s="6">
        <v>0.309</v>
      </c>
      <c r="E261" s="6">
        <v>46.66</v>
      </c>
      <c r="F261" s="6">
        <v>0.7</v>
      </c>
      <c r="G261" s="6">
        <v>0.09</v>
      </c>
      <c r="H261" s="5">
        <v>1</v>
      </c>
      <c r="I261" s="27">
        <f t="shared" si="24"/>
        <v>0.7</v>
      </c>
      <c r="J261" s="27">
        <f t="shared" si="25"/>
        <v>0.09</v>
      </c>
      <c r="K261" s="5">
        <v>34</v>
      </c>
      <c r="L261" s="5">
        <f t="shared" si="26"/>
        <v>0</v>
      </c>
      <c r="M261">
        <f t="shared" si="27"/>
        <v>97</v>
      </c>
      <c r="N261">
        <f t="shared" si="28"/>
        <v>0</v>
      </c>
      <c r="O261">
        <f t="shared" si="29"/>
        <v>0</v>
      </c>
    </row>
    <row r="262" spans="1:15">
      <c r="A262" s="5" t="s">
        <v>20</v>
      </c>
      <c r="B262" s="5">
        <v>4210</v>
      </c>
      <c r="C262" s="7">
        <v>5.9435124700000001E-2</v>
      </c>
      <c r="D262" s="6">
        <v>0.10199999999999999</v>
      </c>
      <c r="E262" s="6">
        <v>46.66</v>
      </c>
      <c r="F262" s="6">
        <v>0.7</v>
      </c>
      <c r="G262" s="6">
        <v>0.09</v>
      </c>
      <c r="H262" s="5">
        <v>1</v>
      </c>
      <c r="I262" s="27">
        <f t="shared" si="24"/>
        <v>0.7</v>
      </c>
      <c r="J262" s="27">
        <f t="shared" si="25"/>
        <v>0.09</v>
      </c>
      <c r="K262" s="5">
        <v>10</v>
      </c>
      <c r="L262" s="5">
        <f t="shared" si="26"/>
        <v>0</v>
      </c>
      <c r="M262">
        <f t="shared" si="27"/>
        <v>29</v>
      </c>
      <c r="N262">
        <f t="shared" si="28"/>
        <v>0</v>
      </c>
      <c r="O262">
        <f t="shared" si="29"/>
        <v>0</v>
      </c>
    </row>
    <row r="263" spans="1:15">
      <c r="A263" s="5" t="s">
        <v>20</v>
      </c>
      <c r="B263" s="5">
        <v>4210</v>
      </c>
      <c r="C263" s="7">
        <v>0.24997137229999999</v>
      </c>
      <c r="D263" s="6">
        <v>0.309</v>
      </c>
      <c r="E263" s="6">
        <v>46.66</v>
      </c>
      <c r="F263" s="6">
        <v>0.7</v>
      </c>
      <c r="G263" s="6">
        <v>0.09</v>
      </c>
      <c r="H263" s="5">
        <v>1</v>
      </c>
      <c r="I263" s="27">
        <f t="shared" si="24"/>
        <v>0.7</v>
      </c>
      <c r="J263" s="27">
        <f t="shared" si="25"/>
        <v>0.09</v>
      </c>
      <c r="K263" s="5">
        <v>130</v>
      </c>
      <c r="L263" s="5">
        <f t="shared" si="26"/>
        <v>0</v>
      </c>
      <c r="M263">
        <f t="shared" si="27"/>
        <v>370</v>
      </c>
      <c r="N263">
        <f t="shared" si="28"/>
        <v>1</v>
      </c>
      <c r="O263">
        <f t="shared" si="29"/>
        <v>0.1</v>
      </c>
    </row>
    <row r="264" spans="1:15">
      <c r="A264" s="5" t="s">
        <v>20</v>
      </c>
      <c r="B264" s="5">
        <v>4210</v>
      </c>
      <c r="C264" s="7">
        <v>5.1369049299999997E-2</v>
      </c>
      <c r="D264" s="6">
        <v>0.309</v>
      </c>
      <c r="E264" s="6">
        <v>46.66</v>
      </c>
      <c r="F264" s="6">
        <v>0.7</v>
      </c>
      <c r="G264" s="6">
        <v>0.09</v>
      </c>
      <c r="H264" s="5">
        <v>1</v>
      </c>
      <c r="I264" s="27">
        <f t="shared" si="24"/>
        <v>0.7</v>
      </c>
      <c r="J264" s="27">
        <f t="shared" si="25"/>
        <v>0.09</v>
      </c>
      <c r="K264" s="5">
        <v>27</v>
      </c>
      <c r="L264" s="5">
        <f t="shared" si="26"/>
        <v>0</v>
      </c>
      <c r="M264">
        <f t="shared" si="27"/>
        <v>76</v>
      </c>
      <c r="N264">
        <f t="shared" si="28"/>
        <v>0</v>
      </c>
      <c r="O264">
        <f t="shared" si="29"/>
        <v>0</v>
      </c>
    </row>
    <row r="265" spans="1:15">
      <c r="A265" s="5" t="s">
        <v>20</v>
      </c>
      <c r="B265" s="5">
        <v>4210</v>
      </c>
      <c r="C265" s="7">
        <v>0.1026381406</v>
      </c>
      <c r="D265" s="6">
        <v>0.309</v>
      </c>
      <c r="E265" s="6">
        <v>46.66</v>
      </c>
      <c r="F265" s="6">
        <v>0.7</v>
      </c>
      <c r="G265" s="6">
        <v>0.09</v>
      </c>
      <c r="H265" s="5">
        <v>1</v>
      </c>
      <c r="I265" s="27">
        <f t="shared" si="24"/>
        <v>0.7</v>
      </c>
      <c r="J265" s="27">
        <f t="shared" si="25"/>
        <v>0.09</v>
      </c>
      <c r="K265" s="5">
        <v>53</v>
      </c>
      <c r="L265" s="5">
        <f t="shared" si="26"/>
        <v>0</v>
      </c>
      <c r="M265">
        <f t="shared" si="27"/>
        <v>152</v>
      </c>
      <c r="N265">
        <f t="shared" si="28"/>
        <v>0</v>
      </c>
      <c r="O265">
        <f t="shared" si="29"/>
        <v>0</v>
      </c>
    </row>
    <row r="266" spans="1:15">
      <c r="A266" s="5" t="s">
        <v>20</v>
      </c>
      <c r="B266" s="5">
        <v>4210</v>
      </c>
      <c r="C266" s="7">
        <v>0.27942444350000001</v>
      </c>
      <c r="D266" s="6">
        <v>0.309</v>
      </c>
      <c r="E266" s="6">
        <v>46.66</v>
      </c>
      <c r="F266" s="6">
        <v>0.7</v>
      </c>
      <c r="G266" s="6">
        <v>0.09</v>
      </c>
      <c r="H266" s="5">
        <v>1</v>
      </c>
      <c r="I266" s="27">
        <f t="shared" si="24"/>
        <v>0.7</v>
      </c>
      <c r="J266" s="27">
        <f t="shared" si="25"/>
        <v>0.09</v>
      </c>
      <c r="K266" s="5">
        <v>145</v>
      </c>
      <c r="L266" s="5">
        <f t="shared" si="26"/>
        <v>0</v>
      </c>
      <c r="M266">
        <f t="shared" si="27"/>
        <v>414</v>
      </c>
      <c r="N266">
        <f t="shared" si="28"/>
        <v>1</v>
      </c>
      <c r="O266">
        <f t="shared" si="29"/>
        <v>0.1</v>
      </c>
    </row>
    <row r="267" spans="1:15">
      <c r="A267" s="5" t="s">
        <v>20</v>
      </c>
      <c r="B267" s="5">
        <v>4210</v>
      </c>
      <c r="C267" s="7">
        <v>0.24997539630000001</v>
      </c>
      <c r="D267" s="6">
        <v>0.309</v>
      </c>
      <c r="E267" s="6">
        <v>46.66</v>
      </c>
      <c r="F267" s="6">
        <v>0.7</v>
      </c>
      <c r="G267" s="6">
        <v>0.09</v>
      </c>
      <c r="H267" s="5">
        <v>1</v>
      </c>
      <c r="I267" s="27">
        <f t="shared" si="24"/>
        <v>0.7</v>
      </c>
      <c r="J267" s="27">
        <f t="shared" si="25"/>
        <v>0.09</v>
      </c>
      <c r="K267" s="5">
        <v>130</v>
      </c>
      <c r="L267" s="5">
        <f t="shared" si="26"/>
        <v>0</v>
      </c>
      <c r="M267">
        <f t="shared" si="27"/>
        <v>370</v>
      </c>
      <c r="N267">
        <f t="shared" si="28"/>
        <v>1</v>
      </c>
      <c r="O267">
        <f t="shared" si="29"/>
        <v>0.1</v>
      </c>
    </row>
    <row r="268" spans="1:15">
      <c r="A268" s="5" t="s">
        <v>20</v>
      </c>
      <c r="B268" s="5">
        <v>4210</v>
      </c>
      <c r="C268" s="7">
        <v>0.24997539630000001</v>
      </c>
      <c r="D268" s="6">
        <v>0.309</v>
      </c>
      <c r="E268" s="6">
        <v>46.66</v>
      </c>
      <c r="F268" s="6">
        <v>0.7</v>
      </c>
      <c r="G268" s="6">
        <v>0.09</v>
      </c>
      <c r="H268" s="5">
        <v>1</v>
      </c>
      <c r="I268" s="27">
        <f t="shared" si="24"/>
        <v>0.7</v>
      </c>
      <c r="J268" s="27">
        <f t="shared" si="25"/>
        <v>0.09</v>
      </c>
      <c r="K268" s="5">
        <v>130</v>
      </c>
      <c r="L268" s="5">
        <f t="shared" si="26"/>
        <v>0</v>
      </c>
      <c r="M268">
        <f t="shared" si="27"/>
        <v>370</v>
      </c>
      <c r="N268">
        <f t="shared" si="28"/>
        <v>1</v>
      </c>
      <c r="O268">
        <f t="shared" si="29"/>
        <v>0.1</v>
      </c>
    </row>
    <row r="269" spans="1:15">
      <c r="A269" s="5" t="s">
        <v>20</v>
      </c>
      <c r="B269" s="5">
        <v>4210</v>
      </c>
      <c r="C269" s="7">
        <v>0.14199328429999999</v>
      </c>
      <c r="D269" s="6">
        <v>0.309</v>
      </c>
      <c r="E269" s="6">
        <v>46.66</v>
      </c>
      <c r="F269" s="6">
        <v>0.7</v>
      </c>
      <c r="G269" s="6">
        <v>0.09</v>
      </c>
      <c r="H269" s="5">
        <v>1</v>
      </c>
      <c r="I269" s="27">
        <f t="shared" si="24"/>
        <v>0.7</v>
      </c>
      <c r="J269" s="27">
        <f t="shared" si="25"/>
        <v>0.09</v>
      </c>
      <c r="K269" s="5">
        <v>74</v>
      </c>
      <c r="L269" s="5">
        <f t="shared" si="26"/>
        <v>0</v>
      </c>
      <c r="M269">
        <f t="shared" si="27"/>
        <v>210</v>
      </c>
      <c r="N269">
        <f t="shared" si="28"/>
        <v>0</v>
      </c>
      <c r="O269">
        <f t="shared" si="29"/>
        <v>0</v>
      </c>
    </row>
    <row r="270" spans="1:15">
      <c r="A270" s="5" t="s">
        <v>20</v>
      </c>
      <c r="B270" s="5">
        <v>4210</v>
      </c>
      <c r="C270" s="7">
        <v>2.75179755E-2</v>
      </c>
      <c r="D270" s="6">
        <v>0.25800000000000001</v>
      </c>
      <c r="E270" s="6">
        <v>46.66</v>
      </c>
      <c r="F270" s="6">
        <v>0.7</v>
      </c>
      <c r="G270" s="6">
        <v>0.09</v>
      </c>
      <c r="H270" s="5">
        <v>1</v>
      </c>
      <c r="I270" s="27">
        <f t="shared" si="24"/>
        <v>0.7</v>
      </c>
      <c r="J270" s="27">
        <f t="shared" si="25"/>
        <v>0.09</v>
      </c>
      <c r="K270" s="5">
        <v>12</v>
      </c>
      <c r="L270" s="5">
        <f t="shared" si="26"/>
        <v>0</v>
      </c>
      <c r="M270">
        <f t="shared" si="27"/>
        <v>34</v>
      </c>
      <c r="N270">
        <f t="shared" si="28"/>
        <v>0</v>
      </c>
      <c r="O270">
        <f t="shared" si="29"/>
        <v>0</v>
      </c>
    </row>
    <row r="271" spans="1:15">
      <c r="A271" s="5" t="s">
        <v>20</v>
      </c>
      <c r="B271" s="5">
        <v>1750</v>
      </c>
      <c r="C271" s="7">
        <v>7.2463312E-3</v>
      </c>
      <c r="D271" s="6">
        <v>0.76800000000000002</v>
      </c>
      <c r="E271" s="6">
        <v>46.66</v>
      </c>
      <c r="F271" s="6">
        <v>1.8</v>
      </c>
      <c r="G271" s="6">
        <v>0.47799999999999998</v>
      </c>
      <c r="H271" s="5">
        <v>1</v>
      </c>
      <c r="I271" s="27">
        <f t="shared" si="24"/>
        <v>1.8</v>
      </c>
      <c r="J271" s="27">
        <f t="shared" si="25"/>
        <v>0.47799999999999998</v>
      </c>
      <c r="K271" s="5">
        <v>9</v>
      </c>
      <c r="L271" s="5">
        <f t="shared" si="26"/>
        <v>0</v>
      </c>
      <c r="M271">
        <f t="shared" si="27"/>
        <v>27</v>
      </c>
      <c r="N271">
        <f t="shared" si="28"/>
        <v>0</v>
      </c>
      <c r="O271">
        <f t="shared" si="29"/>
        <v>0</v>
      </c>
    </row>
    <row r="272" spans="1:15">
      <c r="A272" s="5" t="s">
        <v>20</v>
      </c>
      <c r="B272" s="5">
        <v>1750</v>
      </c>
      <c r="C272" s="7">
        <v>6.5544608637000001</v>
      </c>
      <c r="D272" s="6">
        <v>0.76800000000000002</v>
      </c>
      <c r="E272" s="6">
        <v>46.66</v>
      </c>
      <c r="F272" s="6">
        <v>1.8</v>
      </c>
      <c r="G272" s="6">
        <v>0.47799999999999998</v>
      </c>
      <c r="H272" s="5">
        <v>1</v>
      </c>
      <c r="I272" s="27">
        <f t="shared" si="24"/>
        <v>1.8</v>
      </c>
      <c r="J272" s="27">
        <f t="shared" si="25"/>
        <v>0.47799999999999998</v>
      </c>
      <c r="K272" s="5">
        <v>8460</v>
      </c>
      <c r="L272" s="5">
        <f t="shared" si="26"/>
        <v>20</v>
      </c>
      <c r="M272">
        <f t="shared" si="27"/>
        <v>24143</v>
      </c>
      <c r="N272">
        <f t="shared" si="28"/>
        <v>96</v>
      </c>
      <c r="O272">
        <f t="shared" si="29"/>
        <v>25.4</v>
      </c>
    </row>
    <row r="273" spans="1:15">
      <c r="A273" s="5" t="s">
        <v>20</v>
      </c>
      <c r="B273" s="5">
        <v>1750</v>
      </c>
      <c r="C273" s="7">
        <v>3.4484330999999999E-3</v>
      </c>
      <c r="D273" s="6">
        <v>0.752</v>
      </c>
      <c r="E273" s="6">
        <v>46.66</v>
      </c>
      <c r="F273" s="6">
        <v>1.8</v>
      </c>
      <c r="G273" s="6">
        <v>0.47799999999999998</v>
      </c>
      <c r="H273" s="5">
        <v>1</v>
      </c>
      <c r="I273" s="27">
        <f t="shared" si="24"/>
        <v>1.8</v>
      </c>
      <c r="J273" s="27">
        <f t="shared" si="25"/>
        <v>0.47799999999999998</v>
      </c>
      <c r="K273" s="5">
        <v>4</v>
      </c>
      <c r="L273" s="5">
        <f t="shared" si="26"/>
        <v>0</v>
      </c>
      <c r="M273">
        <f t="shared" si="27"/>
        <v>12</v>
      </c>
      <c r="N273">
        <f t="shared" si="28"/>
        <v>0</v>
      </c>
      <c r="O273">
        <f t="shared" si="29"/>
        <v>0</v>
      </c>
    </row>
    <row r="274" spans="1:15">
      <c r="A274" s="5" t="s">
        <v>20</v>
      </c>
      <c r="B274" s="5">
        <v>4210</v>
      </c>
      <c r="C274" s="7">
        <v>1.6322923E-2</v>
      </c>
      <c r="D274" s="6">
        <v>0.25800000000000001</v>
      </c>
      <c r="E274" s="6">
        <v>46.66</v>
      </c>
      <c r="F274" s="6">
        <v>0.7</v>
      </c>
      <c r="G274" s="6">
        <v>0.09</v>
      </c>
      <c r="H274" s="5">
        <v>1</v>
      </c>
      <c r="I274" s="27">
        <f t="shared" si="24"/>
        <v>0.7</v>
      </c>
      <c r="J274" s="27">
        <f t="shared" si="25"/>
        <v>0.09</v>
      </c>
      <c r="K274" s="5">
        <v>7</v>
      </c>
      <c r="L274" s="5">
        <f t="shared" si="26"/>
        <v>0</v>
      </c>
      <c r="M274">
        <f t="shared" si="27"/>
        <v>20</v>
      </c>
      <c r="N274">
        <f t="shared" si="28"/>
        <v>0</v>
      </c>
      <c r="O274">
        <f t="shared" si="29"/>
        <v>0</v>
      </c>
    </row>
    <row r="275" spans="1:15">
      <c r="A275" s="5" t="s">
        <v>20</v>
      </c>
      <c r="B275" s="5">
        <v>4210</v>
      </c>
      <c r="C275" s="7">
        <v>2.7136114E-3</v>
      </c>
      <c r="D275" s="6">
        <v>0.309</v>
      </c>
      <c r="E275" s="6">
        <v>46.66</v>
      </c>
      <c r="F275" s="6">
        <v>0.7</v>
      </c>
      <c r="G275" s="6">
        <v>0.09</v>
      </c>
      <c r="H275" s="5">
        <v>1</v>
      </c>
      <c r="I275" s="27">
        <f t="shared" si="24"/>
        <v>0.7</v>
      </c>
      <c r="J275" s="27">
        <f t="shared" si="25"/>
        <v>0.09</v>
      </c>
      <c r="K275" s="5">
        <v>1</v>
      </c>
      <c r="L275" s="5">
        <f t="shared" si="26"/>
        <v>0</v>
      </c>
      <c r="M275">
        <f t="shared" si="27"/>
        <v>4</v>
      </c>
      <c r="N275">
        <f t="shared" si="28"/>
        <v>0</v>
      </c>
      <c r="O275">
        <f t="shared" si="29"/>
        <v>0</v>
      </c>
    </row>
    <row r="276" spans="1:15">
      <c r="A276" s="5" t="s">
        <v>20</v>
      </c>
      <c r="B276" s="5">
        <v>6460</v>
      </c>
      <c r="C276" s="7">
        <v>3.2125903000000001E-3</v>
      </c>
      <c r="D276" s="6">
        <v>0.26600000000000001</v>
      </c>
      <c r="E276" s="6">
        <v>46.66</v>
      </c>
      <c r="F276" s="6">
        <v>0</v>
      </c>
      <c r="G276" s="6">
        <v>0</v>
      </c>
      <c r="H276" s="5">
        <v>1</v>
      </c>
      <c r="I276" s="27">
        <f t="shared" si="24"/>
        <v>0</v>
      </c>
      <c r="J276" s="27">
        <f t="shared" si="25"/>
        <v>0</v>
      </c>
      <c r="K276" s="5">
        <v>1</v>
      </c>
      <c r="L276" s="5">
        <f t="shared" si="26"/>
        <v>0</v>
      </c>
      <c r="M276">
        <f t="shared" si="27"/>
        <v>4</v>
      </c>
      <c r="N276">
        <f t="shared" si="28"/>
        <v>0</v>
      </c>
      <c r="O276">
        <f t="shared" si="29"/>
        <v>0</v>
      </c>
    </row>
    <row r="277" spans="1:15">
      <c r="A277" s="5" t="s">
        <v>20</v>
      </c>
      <c r="B277" s="5">
        <v>6460</v>
      </c>
      <c r="C277" s="7">
        <v>7.1906966399999994E-2</v>
      </c>
      <c r="D277" s="6">
        <v>0.247</v>
      </c>
      <c r="E277" s="6">
        <v>46.66</v>
      </c>
      <c r="F277" s="6">
        <v>0</v>
      </c>
      <c r="G277" s="6">
        <v>0</v>
      </c>
      <c r="H277" s="5">
        <v>1</v>
      </c>
      <c r="I277" s="27">
        <f t="shared" si="24"/>
        <v>0</v>
      </c>
      <c r="J277" s="27">
        <f t="shared" si="25"/>
        <v>0</v>
      </c>
      <c r="K277" s="5">
        <v>30</v>
      </c>
      <c r="L277" s="5">
        <f t="shared" si="26"/>
        <v>0</v>
      </c>
      <c r="M277">
        <f t="shared" si="27"/>
        <v>85</v>
      </c>
      <c r="N277">
        <f t="shared" si="28"/>
        <v>0</v>
      </c>
      <c r="O277">
        <f t="shared" si="29"/>
        <v>0</v>
      </c>
    </row>
    <row r="278" spans="1:15">
      <c r="A278" s="5" t="s">
        <v>20</v>
      </c>
      <c r="B278" s="5">
        <v>4210</v>
      </c>
      <c r="C278" s="7">
        <v>0.24997137229999999</v>
      </c>
      <c r="D278" s="6">
        <v>0.309</v>
      </c>
      <c r="E278" s="6">
        <v>46.66</v>
      </c>
      <c r="F278" s="6">
        <v>0.7</v>
      </c>
      <c r="G278" s="6">
        <v>0.09</v>
      </c>
      <c r="H278" s="5">
        <v>1</v>
      </c>
      <c r="I278" s="27">
        <f t="shared" si="24"/>
        <v>0.7</v>
      </c>
      <c r="J278" s="27">
        <f t="shared" si="25"/>
        <v>0.09</v>
      </c>
      <c r="K278" s="5">
        <v>130</v>
      </c>
      <c r="L278" s="5">
        <f t="shared" si="26"/>
        <v>0</v>
      </c>
      <c r="M278">
        <f t="shared" si="27"/>
        <v>370</v>
      </c>
      <c r="N278">
        <f t="shared" si="28"/>
        <v>1</v>
      </c>
      <c r="O278">
        <f t="shared" si="29"/>
        <v>0.1</v>
      </c>
    </row>
    <row r="279" spans="1:15">
      <c r="A279" s="5" t="s">
        <v>20</v>
      </c>
      <c r="B279" s="5">
        <v>6460</v>
      </c>
      <c r="C279" s="7">
        <v>0.47143991099999999</v>
      </c>
      <c r="D279" s="6">
        <v>0.247</v>
      </c>
      <c r="E279" s="6">
        <v>46.66</v>
      </c>
      <c r="F279" s="6">
        <v>0</v>
      </c>
      <c r="G279" s="6">
        <v>0</v>
      </c>
      <c r="H279" s="5">
        <v>1</v>
      </c>
      <c r="I279" s="27">
        <f t="shared" si="24"/>
        <v>0</v>
      </c>
      <c r="J279" s="27">
        <f t="shared" si="25"/>
        <v>0</v>
      </c>
      <c r="K279" s="5">
        <v>196</v>
      </c>
      <c r="L279" s="5">
        <f t="shared" si="26"/>
        <v>0</v>
      </c>
      <c r="M279">
        <f t="shared" si="27"/>
        <v>558</v>
      </c>
      <c r="N279">
        <f t="shared" si="28"/>
        <v>0</v>
      </c>
      <c r="O279">
        <f t="shared" si="29"/>
        <v>0</v>
      </c>
    </row>
    <row r="280" spans="1:15">
      <c r="A280" s="5" t="s">
        <v>20</v>
      </c>
      <c r="B280" s="5">
        <v>1750</v>
      </c>
      <c r="C280" s="7">
        <v>21.290040106500001</v>
      </c>
      <c r="D280" s="6">
        <v>0.752</v>
      </c>
      <c r="E280" s="6">
        <v>46.66</v>
      </c>
      <c r="F280" s="6">
        <v>1.8</v>
      </c>
      <c r="G280" s="6">
        <v>0.47799999999999998</v>
      </c>
      <c r="H280" s="5">
        <v>1</v>
      </c>
      <c r="I280" s="27">
        <f t="shared" si="24"/>
        <v>1.8</v>
      </c>
      <c r="J280" s="27">
        <f t="shared" si="25"/>
        <v>0.47799999999999998</v>
      </c>
      <c r="K280" s="5">
        <v>30471</v>
      </c>
      <c r="L280" s="5">
        <f t="shared" si="26"/>
        <v>62</v>
      </c>
      <c r="M280">
        <f t="shared" si="27"/>
        <v>76787</v>
      </c>
      <c r="N280">
        <f t="shared" si="28"/>
        <v>305</v>
      </c>
      <c r="O280">
        <f t="shared" si="29"/>
        <v>80.900000000000006</v>
      </c>
    </row>
    <row r="281" spans="1:15">
      <c r="A281" s="5" t="s">
        <v>20</v>
      </c>
      <c r="B281" s="5">
        <v>4210</v>
      </c>
      <c r="C281" s="7">
        <v>0.1228326206</v>
      </c>
      <c r="D281" s="6">
        <v>0.309</v>
      </c>
      <c r="E281" s="6">
        <v>46.66</v>
      </c>
      <c r="F281" s="6">
        <v>0.7</v>
      </c>
      <c r="G281" s="6">
        <v>0.09</v>
      </c>
      <c r="H281" s="5">
        <v>1</v>
      </c>
      <c r="I281" s="27">
        <f t="shared" si="24"/>
        <v>0.7</v>
      </c>
      <c r="J281" s="27">
        <f t="shared" si="25"/>
        <v>0.09</v>
      </c>
      <c r="K281" s="5">
        <v>64</v>
      </c>
      <c r="L281" s="5">
        <f t="shared" si="26"/>
        <v>0</v>
      </c>
      <c r="M281">
        <f t="shared" si="27"/>
        <v>182</v>
      </c>
      <c r="N281">
        <f t="shared" si="28"/>
        <v>0</v>
      </c>
      <c r="O281">
        <f t="shared" si="29"/>
        <v>0</v>
      </c>
    </row>
    <row r="282" spans="1:15">
      <c r="A282" s="5" t="s">
        <v>20</v>
      </c>
      <c r="B282" s="5">
        <v>4210</v>
      </c>
      <c r="C282" s="7">
        <v>0.29004782400000001</v>
      </c>
      <c r="D282" s="6">
        <v>0.10199999999999999</v>
      </c>
      <c r="E282" s="6">
        <v>46.66</v>
      </c>
      <c r="F282" s="6">
        <v>0.7</v>
      </c>
      <c r="G282" s="6">
        <v>0.09</v>
      </c>
      <c r="H282" s="5">
        <v>1</v>
      </c>
      <c r="I282" s="27">
        <f t="shared" si="24"/>
        <v>0.7</v>
      </c>
      <c r="J282" s="27">
        <f t="shared" si="25"/>
        <v>0.09</v>
      </c>
      <c r="K282" s="5">
        <v>50</v>
      </c>
      <c r="L282" s="5">
        <f t="shared" si="26"/>
        <v>0</v>
      </c>
      <c r="M282">
        <f t="shared" si="27"/>
        <v>142</v>
      </c>
      <c r="N282">
        <f t="shared" si="28"/>
        <v>0</v>
      </c>
      <c r="O282">
        <f t="shared" si="29"/>
        <v>0</v>
      </c>
    </row>
    <row r="283" spans="1:15">
      <c r="A283" s="5" t="s">
        <v>20</v>
      </c>
      <c r="B283" s="5">
        <v>4210</v>
      </c>
      <c r="C283" s="7">
        <v>0.42385246199999999</v>
      </c>
      <c r="D283" s="6">
        <v>0.25800000000000001</v>
      </c>
      <c r="E283" s="6">
        <v>46.66</v>
      </c>
      <c r="F283" s="6">
        <v>0.7</v>
      </c>
      <c r="G283" s="6">
        <v>0.09</v>
      </c>
      <c r="H283" s="5">
        <v>1</v>
      </c>
      <c r="I283" s="27">
        <f t="shared" si="24"/>
        <v>0.7</v>
      </c>
      <c r="J283" s="27">
        <f t="shared" si="25"/>
        <v>0.09</v>
      </c>
      <c r="K283" s="5">
        <v>184</v>
      </c>
      <c r="L283" s="5">
        <f t="shared" si="26"/>
        <v>0</v>
      </c>
      <c r="M283">
        <f t="shared" si="27"/>
        <v>524</v>
      </c>
      <c r="N283">
        <f t="shared" si="28"/>
        <v>1</v>
      </c>
      <c r="O283">
        <f t="shared" si="29"/>
        <v>0.1</v>
      </c>
    </row>
    <row r="284" spans="1:15">
      <c r="A284" s="5" t="s">
        <v>20</v>
      </c>
      <c r="B284" s="5">
        <v>4210</v>
      </c>
      <c r="C284" s="7">
        <v>0.2585605373</v>
      </c>
      <c r="D284" s="6">
        <v>0.309</v>
      </c>
      <c r="E284" s="6">
        <v>46.66</v>
      </c>
      <c r="F284" s="6">
        <v>0.7</v>
      </c>
      <c r="G284" s="6">
        <v>0.09</v>
      </c>
      <c r="H284" s="5">
        <v>1</v>
      </c>
      <c r="I284" s="27">
        <f t="shared" si="24"/>
        <v>0.7</v>
      </c>
      <c r="J284" s="27">
        <f t="shared" si="25"/>
        <v>0.09</v>
      </c>
      <c r="K284" s="5">
        <v>134</v>
      </c>
      <c r="L284" s="5">
        <f t="shared" si="26"/>
        <v>0</v>
      </c>
      <c r="M284">
        <f t="shared" si="27"/>
        <v>383</v>
      </c>
      <c r="N284">
        <f t="shared" si="28"/>
        <v>1</v>
      </c>
      <c r="O284">
        <f t="shared" si="29"/>
        <v>0.1</v>
      </c>
    </row>
    <row r="285" spans="1:15">
      <c r="A285" s="5" t="s">
        <v>20</v>
      </c>
      <c r="B285" s="5">
        <v>8140</v>
      </c>
      <c r="C285" s="7">
        <v>4.3324857000000003E-3</v>
      </c>
      <c r="D285" s="6">
        <v>0.63</v>
      </c>
      <c r="E285" s="6">
        <v>46.66</v>
      </c>
      <c r="F285" s="6">
        <v>1.18</v>
      </c>
      <c r="G285" s="6">
        <v>0.48</v>
      </c>
      <c r="H285" s="5">
        <v>1</v>
      </c>
      <c r="I285" s="27">
        <f t="shared" si="24"/>
        <v>1.18</v>
      </c>
      <c r="J285" s="27">
        <f t="shared" si="25"/>
        <v>0.48</v>
      </c>
      <c r="K285" s="5">
        <v>5</v>
      </c>
      <c r="L285" s="5">
        <f t="shared" si="26"/>
        <v>0</v>
      </c>
      <c r="M285">
        <f t="shared" si="27"/>
        <v>13</v>
      </c>
      <c r="N285">
        <f t="shared" si="28"/>
        <v>0</v>
      </c>
      <c r="O285">
        <f t="shared" si="29"/>
        <v>0</v>
      </c>
    </row>
    <row r="286" spans="1:15">
      <c r="A286" s="5" t="s">
        <v>20</v>
      </c>
      <c r="B286" s="5">
        <v>3200</v>
      </c>
      <c r="C286" s="7">
        <v>9.7443170499999995E-2</v>
      </c>
      <c r="D286" s="6">
        <v>0.06</v>
      </c>
      <c r="E286" s="6">
        <v>46.66</v>
      </c>
      <c r="F286" s="6">
        <v>1.2</v>
      </c>
      <c r="G286" s="6">
        <v>6.4000000000000001E-2</v>
      </c>
      <c r="H286" s="5">
        <v>1</v>
      </c>
      <c r="I286" s="27">
        <f t="shared" si="24"/>
        <v>1.2</v>
      </c>
      <c r="J286" s="27">
        <f t="shared" si="25"/>
        <v>6.4000000000000001E-2</v>
      </c>
      <c r="K286" s="5">
        <v>10</v>
      </c>
      <c r="L286" s="5">
        <f t="shared" si="26"/>
        <v>0</v>
      </c>
      <c r="M286">
        <f t="shared" si="27"/>
        <v>28</v>
      </c>
      <c r="N286">
        <f t="shared" si="28"/>
        <v>0</v>
      </c>
      <c r="O286">
        <f t="shared" si="29"/>
        <v>0</v>
      </c>
    </row>
    <row r="287" spans="1:15">
      <c r="A287" s="5" t="s">
        <v>20</v>
      </c>
      <c r="B287" s="5">
        <v>4210</v>
      </c>
      <c r="C287" s="7">
        <v>0.1156317592</v>
      </c>
      <c r="D287" s="6">
        <v>0.10199999999999999</v>
      </c>
      <c r="E287" s="6">
        <v>46.66</v>
      </c>
      <c r="F287" s="6">
        <v>0.7</v>
      </c>
      <c r="G287" s="6">
        <v>0.09</v>
      </c>
      <c r="H287" s="5">
        <v>1</v>
      </c>
      <c r="I287" s="27">
        <f t="shared" si="24"/>
        <v>0.7</v>
      </c>
      <c r="J287" s="27">
        <f t="shared" si="25"/>
        <v>0.09</v>
      </c>
      <c r="K287" s="5">
        <v>20</v>
      </c>
      <c r="L287" s="5">
        <f t="shared" si="26"/>
        <v>0</v>
      </c>
      <c r="M287">
        <f t="shared" si="27"/>
        <v>57</v>
      </c>
      <c r="N287">
        <f t="shared" si="28"/>
        <v>0</v>
      </c>
      <c r="O287">
        <f t="shared" si="29"/>
        <v>0</v>
      </c>
    </row>
    <row r="288" spans="1:15">
      <c r="A288" s="5" t="s">
        <v>20</v>
      </c>
      <c r="B288" s="5">
        <v>4210</v>
      </c>
      <c r="C288" s="7">
        <v>0.22547519260000001</v>
      </c>
      <c r="D288" s="6">
        <v>0.309</v>
      </c>
      <c r="E288" s="6">
        <v>46.66</v>
      </c>
      <c r="F288" s="6">
        <v>0.7</v>
      </c>
      <c r="G288" s="6">
        <v>0.09</v>
      </c>
      <c r="H288" s="5">
        <v>1</v>
      </c>
      <c r="I288" s="27">
        <f t="shared" si="24"/>
        <v>0.7</v>
      </c>
      <c r="J288" s="27">
        <f t="shared" si="25"/>
        <v>0.09</v>
      </c>
      <c r="K288" s="5">
        <v>117</v>
      </c>
      <c r="L288" s="5">
        <f t="shared" si="26"/>
        <v>0</v>
      </c>
      <c r="M288">
        <f t="shared" si="27"/>
        <v>334</v>
      </c>
      <c r="N288">
        <f t="shared" si="28"/>
        <v>1</v>
      </c>
      <c r="O288">
        <f t="shared" si="29"/>
        <v>0.1</v>
      </c>
    </row>
    <row r="289" spans="1:15">
      <c r="A289" s="5" t="s">
        <v>20</v>
      </c>
      <c r="B289" s="5">
        <v>4210</v>
      </c>
      <c r="C289" s="7">
        <v>1.4338858899999999E-2</v>
      </c>
      <c r="D289" s="6">
        <v>0.309</v>
      </c>
      <c r="E289" s="6">
        <v>46.66</v>
      </c>
      <c r="F289" s="6">
        <v>0.7</v>
      </c>
      <c r="G289" s="6">
        <v>0.09</v>
      </c>
      <c r="H289" s="5">
        <v>1</v>
      </c>
      <c r="I289" s="27">
        <f t="shared" si="24"/>
        <v>0.7</v>
      </c>
      <c r="J289" s="27">
        <f t="shared" si="25"/>
        <v>0.09</v>
      </c>
      <c r="K289" s="5">
        <v>7</v>
      </c>
      <c r="L289" s="5">
        <f t="shared" si="26"/>
        <v>0</v>
      </c>
      <c r="M289">
        <f t="shared" si="27"/>
        <v>21</v>
      </c>
      <c r="N289">
        <f t="shared" si="28"/>
        <v>0</v>
      </c>
      <c r="O289">
        <f t="shared" si="29"/>
        <v>0</v>
      </c>
    </row>
    <row r="290" spans="1:15">
      <c r="A290" s="5" t="s">
        <v>20</v>
      </c>
      <c r="B290" s="5">
        <v>4210</v>
      </c>
      <c r="C290" s="7">
        <v>0.24997338429999999</v>
      </c>
      <c r="D290" s="6">
        <v>0.309</v>
      </c>
      <c r="E290" s="6">
        <v>46.66</v>
      </c>
      <c r="F290" s="6">
        <v>0.7</v>
      </c>
      <c r="G290" s="6">
        <v>0.09</v>
      </c>
      <c r="H290" s="5">
        <v>1</v>
      </c>
      <c r="I290" s="27">
        <f t="shared" si="24"/>
        <v>0.7</v>
      </c>
      <c r="J290" s="27">
        <f t="shared" si="25"/>
        <v>0.09</v>
      </c>
      <c r="K290" s="5">
        <v>130</v>
      </c>
      <c r="L290" s="5">
        <f t="shared" si="26"/>
        <v>0</v>
      </c>
      <c r="M290">
        <f t="shared" si="27"/>
        <v>370</v>
      </c>
      <c r="N290">
        <f t="shared" si="28"/>
        <v>1</v>
      </c>
      <c r="O290">
        <f t="shared" si="29"/>
        <v>0.1</v>
      </c>
    </row>
    <row r="291" spans="1:15">
      <c r="A291" s="5" t="s">
        <v>20</v>
      </c>
      <c r="B291" s="5">
        <v>4210</v>
      </c>
      <c r="C291" s="7">
        <v>0.10622996210000001</v>
      </c>
      <c r="D291" s="6">
        <v>0.309</v>
      </c>
      <c r="E291" s="6">
        <v>46.66</v>
      </c>
      <c r="F291" s="6">
        <v>0.7</v>
      </c>
      <c r="G291" s="6">
        <v>0.09</v>
      </c>
      <c r="H291" s="5">
        <v>1</v>
      </c>
      <c r="I291" s="27">
        <f t="shared" si="24"/>
        <v>0.7</v>
      </c>
      <c r="J291" s="27">
        <f t="shared" si="25"/>
        <v>0.09</v>
      </c>
      <c r="K291" s="5">
        <v>55</v>
      </c>
      <c r="L291" s="5">
        <f t="shared" si="26"/>
        <v>0</v>
      </c>
      <c r="M291">
        <f t="shared" si="27"/>
        <v>157</v>
      </c>
      <c r="N291">
        <f t="shared" si="28"/>
        <v>0</v>
      </c>
      <c r="O291">
        <f t="shared" si="29"/>
        <v>0</v>
      </c>
    </row>
    <row r="292" spans="1:15">
      <c r="A292" s="5" t="s">
        <v>20</v>
      </c>
      <c r="B292" s="5">
        <v>3200</v>
      </c>
      <c r="C292" s="7">
        <v>7.8099661016999997</v>
      </c>
      <c r="D292" s="6">
        <v>0.28699999999999998</v>
      </c>
      <c r="E292" s="6">
        <v>46.66</v>
      </c>
      <c r="F292" s="6">
        <v>1.2</v>
      </c>
      <c r="G292" s="6">
        <v>6.4000000000000001E-2</v>
      </c>
      <c r="H292" s="5">
        <v>1</v>
      </c>
      <c r="I292" s="27">
        <f t="shared" si="24"/>
        <v>1.2</v>
      </c>
      <c r="J292" s="27">
        <f t="shared" si="25"/>
        <v>6.4000000000000001E-2</v>
      </c>
      <c r="K292" s="5">
        <v>3767</v>
      </c>
      <c r="L292" s="5">
        <f t="shared" si="26"/>
        <v>9</v>
      </c>
      <c r="M292">
        <f t="shared" si="27"/>
        <v>10750</v>
      </c>
      <c r="N292">
        <f t="shared" si="28"/>
        <v>28</v>
      </c>
      <c r="O292">
        <f t="shared" si="29"/>
        <v>1.5</v>
      </c>
    </row>
    <row r="293" spans="1:15">
      <c r="A293" s="5" t="s">
        <v>20</v>
      </c>
      <c r="B293" s="5">
        <v>3200</v>
      </c>
      <c r="C293" s="7">
        <v>2.7171741700000002E-2</v>
      </c>
      <c r="D293" s="6">
        <v>0.06</v>
      </c>
      <c r="E293" s="6">
        <v>46.66</v>
      </c>
      <c r="F293" s="6">
        <v>1.2</v>
      </c>
      <c r="G293" s="6">
        <v>6.4000000000000001E-2</v>
      </c>
      <c r="H293" s="5">
        <v>1</v>
      </c>
      <c r="I293" s="27">
        <f t="shared" si="24"/>
        <v>1.2</v>
      </c>
      <c r="J293" s="27">
        <f t="shared" si="25"/>
        <v>6.4000000000000001E-2</v>
      </c>
      <c r="K293" s="5">
        <v>3</v>
      </c>
      <c r="L293" s="5">
        <f t="shared" si="26"/>
        <v>0</v>
      </c>
      <c r="M293">
        <f t="shared" si="27"/>
        <v>8</v>
      </c>
      <c r="N293">
        <f t="shared" si="28"/>
        <v>0</v>
      </c>
      <c r="O293">
        <f t="shared" si="29"/>
        <v>0</v>
      </c>
    </row>
    <row r="294" spans="1:15">
      <c r="A294" s="5" t="s">
        <v>20</v>
      </c>
      <c r="B294" s="5">
        <v>4210</v>
      </c>
      <c r="C294" s="7">
        <v>4.07751243E-2</v>
      </c>
      <c r="D294" s="6">
        <v>0.309</v>
      </c>
      <c r="E294" s="6">
        <v>46.66</v>
      </c>
      <c r="F294" s="6">
        <v>0.7</v>
      </c>
      <c r="G294" s="6">
        <v>0.09</v>
      </c>
      <c r="H294" s="5">
        <v>1</v>
      </c>
      <c r="I294" s="27">
        <f t="shared" si="24"/>
        <v>0.7</v>
      </c>
      <c r="J294" s="27">
        <f t="shared" si="25"/>
        <v>0.09</v>
      </c>
      <c r="K294" s="5">
        <v>21</v>
      </c>
      <c r="L294" s="5">
        <f t="shared" si="26"/>
        <v>0</v>
      </c>
      <c r="M294">
        <f t="shared" si="27"/>
        <v>60</v>
      </c>
      <c r="N294">
        <f t="shared" si="28"/>
        <v>0</v>
      </c>
      <c r="O294">
        <f t="shared" si="29"/>
        <v>0</v>
      </c>
    </row>
    <row r="295" spans="1:15">
      <c r="A295" s="5" t="s">
        <v>20</v>
      </c>
      <c r="B295" s="5">
        <v>3200</v>
      </c>
      <c r="C295" s="7">
        <v>0.2330807493</v>
      </c>
      <c r="D295" s="6">
        <v>0.06</v>
      </c>
      <c r="E295" s="6">
        <v>46.66</v>
      </c>
      <c r="F295" s="6">
        <v>1.2</v>
      </c>
      <c r="G295" s="6">
        <v>6.4000000000000001E-2</v>
      </c>
      <c r="H295" s="5">
        <v>1</v>
      </c>
      <c r="I295" s="27">
        <f t="shared" si="24"/>
        <v>1.2</v>
      </c>
      <c r="J295" s="27">
        <f t="shared" si="25"/>
        <v>6.4000000000000001E-2</v>
      </c>
      <c r="K295" s="5">
        <v>24</v>
      </c>
      <c r="L295" s="5">
        <f t="shared" si="26"/>
        <v>0</v>
      </c>
      <c r="M295">
        <f t="shared" si="27"/>
        <v>67</v>
      </c>
      <c r="N295">
        <f t="shared" si="28"/>
        <v>0</v>
      </c>
      <c r="O295">
        <f t="shared" si="29"/>
        <v>0</v>
      </c>
    </row>
    <row r="296" spans="1:15">
      <c r="A296" s="5" t="s">
        <v>20</v>
      </c>
      <c r="B296" s="5">
        <v>8140</v>
      </c>
      <c r="C296" s="7">
        <v>4.9677206000000003E-3</v>
      </c>
      <c r="D296" s="6">
        <v>0.63</v>
      </c>
      <c r="E296" s="6">
        <v>46.66</v>
      </c>
      <c r="F296" s="6">
        <v>1.18</v>
      </c>
      <c r="G296" s="6">
        <v>0.48</v>
      </c>
      <c r="H296" s="5">
        <v>1</v>
      </c>
      <c r="I296" s="27">
        <f t="shared" si="24"/>
        <v>1.18</v>
      </c>
      <c r="J296" s="27">
        <f t="shared" si="25"/>
        <v>0.48</v>
      </c>
      <c r="K296" s="5">
        <v>5</v>
      </c>
      <c r="L296" s="5">
        <f t="shared" si="26"/>
        <v>0</v>
      </c>
      <c r="M296">
        <f t="shared" si="27"/>
        <v>15</v>
      </c>
      <c r="N296">
        <f t="shared" si="28"/>
        <v>0</v>
      </c>
      <c r="O296">
        <f t="shared" si="29"/>
        <v>0</v>
      </c>
    </row>
    <row r="297" spans="1:15">
      <c r="A297" s="5" t="s">
        <v>20</v>
      </c>
      <c r="B297" s="5">
        <v>4210</v>
      </c>
      <c r="C297" s="7">
        <v>0.12919612420000001</v>
      </c>
      <c r="D297" s="6">
        <v>0.309</v>
      </c>
      <c r="E297" s="6">
        <v>46.66</v>
      </c>
      <c r="F297" s="6">
        <v>0.7</v>
      </c>
      <c r="G297" s="6">
        <v>0.09</v>
      </c>
      <c r="H297" s="5">
        <v>1</v>
      </c>
      <c r="I297" s="27">
        <f t="shared" si="24"/>
        <v>0.7</v>
      </c>
      <c r="J297" s="27">
        <f t="shared" si="25"/>
        <v>0.09</v>
      </c>
      <c r="K297" s="5">
        <v>67</v>
      </c>
      <c r="L297" s="5">
        <f t="shared" si="26"/>
        <v>0</v>
      </c>
      <c r="M297">
        <f t="shared" si="27"/>
        <v>191</v>
      </c>
      <c r="N297">
        <f t="shared" si="28"/>
        <v>0</v>
      </c>
      <c r="O297">
        <f t="shared" si="29"/>
        <v>0</v>
      </c>
    </row>
    <row r="298" spans="1:15">
      <c r="A298" s="5" t="s">
        <v>20</v>
      </c>
      <c r="B298" s="5">
        <v>4210</v>
      </c>
      <c r="C298" s="7">
        <v>0.17189676309999999</v>
      </c>
      <c r="D298" s="6">
        <v>0.309</v>
      </c>
      <c r="E298" s="6">
        <v>46.66</v>
      </c>
      <c r="F298" s="6">
        <v>0.7</v>
      </c>
      <c r="G298" s="6">
        <v>0.09</v>
      </c>
      <c r="H298" s="5">
        <v>1</v>
      </c>
      <c r="I298" s="27">
        <f t="shared" si="24"/>
        <v>0.7</v>
      </c>
      <c r="J298" s="27">
        <f t="shared" si="25"/>
        <v>0.09</v>
      </c>
      <c r="K298" s="5">
        <v>89</v>
      </c>
      <c r="L298" s="5">
        <f t="shared" si="26"/>
        <v>0</v>
      </c>
      <c r="M298">
        <f t="shared" si="27"/>
        <v>255</v>
      </c>
      <c r="N298">
        <f t="shared" si="28"/>
        <v>0</v>
      </c>
      <c r="O298">
        <f t="shared" si="29"/>
        <v>0.1</v>
      </c>
    </row>
    <row r="299" spans="1:15">
      <c r="A299" s="5" t="s">
        <v>20</v>
      </c>
      <c r="B299" s="5">
        <v>4210</v>
      </c>
      <c r="C299" s="7">
        <v>0.19462990599999999</v>
      </c>
      <c r="D299" s="6">
        <v>0.309</v>
      </c>
      <c r="E299" s="6">
        <v>46.66</v>
      </c>
      <c r="F299" s="6">
        <v>0.7</v>
      </c>
      <c r="G299" s="6">
        <v>0.09</v>
      </c>
      <c r="H299" s="5">
        <v>1</v>
      </c>
      <c r="I299" s="27">
        <f t="shared" si="24"/>
        <v>0.7</v>
      </c>
      <c r="J299" s="27">
        <f t="shared" si="25"/>
        <v>0.09</v>
      </c>
      <c r="K299" s="5">
        <v>101</v>
      </c>
      <c r="L299" s="5">
        <f t="shared" si="26"/>
        <v>0</v>
      </c>
      <c r="M299">
        <f t="shared" si="27"/>
        <v>288</v>
      </c>
      <c r="N299">
        <f t="shared" si="28"/>
        <v>0</v>
      </c>
      <c r="O299">
        <f t="shared" si="29"/>
        <v>0.1</v>
      </c>
    </row>
    <row r="300" spans="1:15">
      <c r="A300" s="5" t="s">
        <v>20</v>
      </c>
      <c r="B300" s="5">
        <v>4210</v>
      </c>
      <c r="C300" s="7">
        <v>0.70171302099999999</v>
      </c>
      <c r="D300" s="6">
        <v>0.309</v>
      </c>
      <c r="E300" s="6">
        <v>46.66</v>
      </c>
      <c r="F300" s="6">
        <v>0.7</v>
      </c>
      <c r="G300" s="6">
        <v>0.09</v>
      </c>
      <c r="H300" s="5">
        <v>1</v>
      </c>
      <c r="I300" s="27">
        <f t="shared" si="24"/>
        <v>0.7</v>
      </c>
      <c r="J300" s="27">
        <f t="shared" si="25"/>
        <v>0.09</v>
      </c>
      <c r="K300" s="5">
        <v>364</v>
      </c>
      <c r="L300" s="5">
        <f t="shared" si="26"/>
        <v>1</v>
      </c>
      <c r="M300">
        <f t="shared" si="27"/>
        <v>1040</v>
      </c>
      <c r="N300">
        <f t="shared" si="28"/>
        <v>2</v>
      </c>
      <c r="O300">
        <f t="shared" si="29"/>
        <v>0.2</v>
      </c>
    </row>
    <row r="301" spans="1:15">
      <c r="A301" s="5" t="s">
        <v>20</v>
      </c>
      <c r="B301" s="5">
        <v>4210</v>
      </c>
      <c r="C301" s="7">
        <v>0.1239196226</v>
      </c>
      <c r="D301" s="6">
        <v>0.309</v>
      </c>
      <c r="E301" s="6">
        <v>46.66</v>
      </c>
      <c r="F301" s="6">
        <v>0.7</v>
      </c>
      <c r="G301" s="6">
        <v>0.09</v>
      </c>
      <c r="H301" s="5">
        <v>1</v>
      </c>
      <c r="I301" s="27">
        <f t="shared" si="24"/>
        <v>0.7</v>
      </c>
      <c r="J301" s="27">
        <f t="shared" si="25"/>
        <v>0.09</v>
      </c>
      <c r="K301" s="5">
        <v>64</v>
      </c>
      <c r="L301" s="5">
        <f t="shared" si="26"/>
        <v>0</v>
      </c>
      <c r="M301">
        <f t="shared" si="27"/>
        <v>184</v>
      </c>
      <c r="N301">
        <f t="shared" si="28"/>
        <v>0</v>
      </c>
      <c r="O301">
        <f t="shared" si="29"/>
        <v>0</v>
      </c>
    </row>
    <row r="302" spans="1:15">
      <c r="A302" s="5" t="s">
        <v>20</v>
      </c>
      <c r="B302" s="5">
        <v>4210</v>
      </c>
      <c r="C302" s="7">
        <v>3.1277263999999999E-2</v>
      </c>
      <c r="D302" s="6">
        <v>0.309</v>
      </c>
      <c r="E302" s="6">
        <v>46.66</v>
      </c>
      <c r="F302" s="6">
        <v>0.7</v>
      </c>
      <c r="G302" s="6">
        <v>0.09</v>
      </c>
      <c r="H302" s="5">
        <v>1</v>
      </c>
      <c r="I302" s="27">
        <f t="shared" si="24"/>
        <v>0.7</v>
      </c>
      <c r="J302" s="27">
        <f t="shared" si="25"/>
        <v>0.09</v>
      </c>
      <c r="K302" s="5">
        <v>16</v>
      </c>
      <c r="L302" s="5">
        <f t="shared" si="26"/>
        <v>0</v>
      </c>
      <c r="M302">
        <f t="shared" si="27"/>
        <v>46</v>
      </c>
      <c r="N302">
        <f t="shared" si="28"/>
        <v>0</v>
      </c>
      <c r="O302">
        <f t="shared" si="29"/>
        <v>0</v>
      </c>
    </row>
    <row r="303" spans="1:15">
      <c r="A303" s="5" t="s">
        <v>20</v>
      </c>
      <c r="B303" s="5">
        <v>1750</v>
      </c>
      <c r="C303" s="7">
        <v>1.6074915565000001</v>
      </c>
      <c r="D303" s="6">
        <v>0.76800000000000002</v>
      </c>
      <c r="E303" s="6">
        <v>46.66</v>
      </c>
      <c r="F303" s="6">
        <v>1.8</v>
      </c>
      <c r="G303" s="6">
        <v>0.47799999999999998</v>
      </c>
      <c r="H303" s="5">
        <v>1</v>
      </c>
      <c r="I303" s="27">
        <f t="shared" si="24"/>
        <v>1.8</v>
      </c>
      <c r="J303" s="27">
        <f t="shared" si="25"/>
        <v>0.47799999999999998</v>
      </c>
      <c r="K303" s="5">
        <v>2469</v>
      </c>
      <c r="L303" s="5">
        <f t="shared" si="26"/>
        <v>5</v>
      </c>
      <c r="M303">
        <f t="shared" si="27"/>
        <v>5921</v>
      </c>
      <c r="N303">
        <f t="shared" si="28"/>
        <v>24</v>
      </c>
      <c r="O303">
        <f t="shared" si="29"/>
        <v>6.2</v>
      </c>
    </row>
    <row r="304" spans="1:15">
      <c r="A304" s="5" t="s">
        <v>20</v>
      </c>
      <c r="B304" s="5">
        <v>4210</v>
      </c>
      <c r="C304" s="7">
        <v>0.91820405390000004</v>
      </c>
      <c r="D304" s="6">
        <v>0.309</v>
      </c>
      <c r="E304" s="6">
        <v>46.66</v>
      </c>
      <c r="F304" s="6">
        <v>0.7</v>
      </c>
      <c r="G304" s="6">
        <v>0.09</v>
      </c>
      <c r="H304" s="5">
        <v>1</v>
      </c>
      <c r="I304" s="27">
        <f t="shared" si="24"/>
        <v>0.7</v>
      </c>
      <c r="J304" s="27">
        <f t="shared" si="25"/>
        <v>0.09</v>
      </c>
      <c r="K304" s="5">
        <v>477</v>
      </c>
      <c r="L304" s="5">
        <f t="shared" si="26"/>
        <v>1</v>
      </c>
      <c r="M304">
        <f t="shared" si="27"/>
        <v>1361</v>
      </c>
      <c r="N304">
        <f t="shared" si="28"/>
        <v>2</v>
      </c>
      <c r="O304">
        <f t="shared" si="29"/>
        <v>0.3</v>
      </c>
    </row>
    <row r="305" spans="1:15">
      <c r="A305" s="5" t="s">
        <v>20</v>
      </c>
      <c r="B305" s="5">
        <v>1750</v>
      </c>
      <c r="C305" s="7">
        <v>14.012031197500001</v>
      </c>
      <c r="D305" s="6">
        <v>0.76800000000000002</v>
      </c>
      <c r="E305" s="6">
        <v>46.66</v>
      </c>
      <c r="F305" s="6">
        <v>1.8</v>
      </c>
      <c r="G305" s="6">
        <v>0.47799999999999998</v>
      </c>
      <c r="H305" s="5">
        <v>1</v>
      </c>
      <c r="I305" s="27">
        <f t="shared" si="24"/>
        <v>1.8</v>
      </c>
      <c r="J305" s="27">
        <f t="shared" si="25"/>
        <v>0.47799999999999998</v>
      </c>
      <c r="K305" s="5">
        <v>19950</v>
      </c>
      <c r="L305" s="5">
        <f t="shared" si="26"/>
        <v>42</v>
      </c>
      <c r="M305">
        <f t="shared" si="27"/>
        <v>51613</v>
      </c>
      <c r="N305">
        <f t="shared" si="28"/>
        <v>205</v>
      </c>
      <c r="O305">
        <f t="shared" si="29"/>
        <v>54.4</v>
      </c>
    </row>
    <row r="306" spans="1:15">
      <c r="A306" s="5" t="s">
        <v>20</v>
      </c>
      <c r="B306" s="5">
        <v>4210</v>
      </c>
      <c r="C306" s="7">
        <v>5.9393554699999997E-2</v>
      </c>
      <c r="D306" s="6">
        <v>0.309</v>
      </c>
      <c r="E306" s="6">
        <v>46.66</v>
      </c>
      <c r="F306" s="6">
        <v>0.7</v>
      </c>
      <c r="G306" s="6">
        <v>0.09</v>
      </c>
      <c r="H306" s="5">
        <v>1</v>
      </c>
      <c r="I306" s="27">
        <f t="shared" si="24"/>
        <v>0.7</v>
      </c>
      <c r="J306" s="27">
        <f t="shared" si="25"/>
        <v>0.09</v>
      </c>
      <c r="K306" s="5">
        <v>31</v>
      </c>
      <c r="L306" s="5">
        <f t="shared" si="26"/>
        <v>0</v>
      </c>
      <c r="M306">
        <f t="shared" si="27"/>
        <v>88</v>
      </c>
      <c r="N306">
        <f t="shared" si="28"/>
        <v>0</v>
      </c>
      <c r="O306">
        <f t="shared" si="29"/>
        <v>0</v>
      </c>
    </row>
    <row r="307" spans="1:15">
      <c r="A307" s="5" t="s">
        <v>20</v>
      </c>
      <c r="B307" s="5">
        <v>4210</v>
      </c>
      <c r="C307" s="7">
        <v>1.07960364E-2</v>
      </c>
      <c r="D307" s="6">
        <v>0.10199999999999999</v>
      </c>
      <c r="E307" s="6">
        <v>46.66</v>
      </c>
      <c r="F307" s="6">
        <v>0.7</v>
      </c>
      <c r="G307" s="6">
        <v>0.09</v>
      </c>
      <c r="H307" s="5">
        <v>1</v>
      </c>
      <c r="I307" s="27">
        <f t="shared" si="24"/>
        <v>0.7</v>
      </c>
      <c r="J307" s="27">
        <f t="shared" si="25"/>
        <v>0.09</v>
      </c>
      <c r="K307" s="5">
        <v>2</v>
      </c>
      <c r="L307" s="5">
        <f t="shared" si="26"/>
        <v>0</v>
      </c>
      <c r="M307">
        <f t="shared" si="27"/>
        <v>5</v>
      </c>
      <c r="N307">
        <f t="shared" si="28"/>
        <v>0</v>
      </c>
      <c r="O307">
        <f t="shared" si="29"/>
        <v>0</v>
      </c>
    </row>
    <row r="308" spans="1:15">
      <c r="A308" s="5" t="s">
        <v>20</v>
      </c>
      <c r="B308" s="5">
        <v>4210</v>
      </c>
      <c r="C308" s="7">
        <v>2.99101E-5</v>
      </c>
      <c r="D308" s="6">
        <v>0.25800000000000001</v>
      </c>
      <c r="E308" s="6">
        <v>46.66</v>
      </c>
      <c r="F308" s="6">
        <v>0.7</v>
      </c>
      <c r="G308" s="6">
        <v>0.09</v>
      </c>
      <c r="H308" s="5">
        <v>1</v>
      </c>
      <c r="I308" s="27">
        <f t="shared" si="24"/>
        <v>0.7</v>
      </c>
      <c r="J308" s="27">
        <f t="shared" si="25"/>
        <v>0.09</v>
      </c>
      <c r="K308" s="5">
        <v>0</v>
      </c>
      <c r="L308" s="5">
        <f t="shared" si="26"/>
        <v>0</v>
      </c>
      <c r="M308">
        <f t="shared" si="27"/>
        <v>0</v>
      </c>
      <c r="N308">
        <f t="shared" si="28"/>
        <v>0</v>
      </c>
      <c r="O308">
        <f t="shared" si="29"/>
        <v>0</v>
      </c>
    </row>
    <row r="309" spans="1:15">
      <c r="A309" s="5" t="s">
        <v>20</v>
      </c>
      <c r="B309" s="5">
        <v>4210</v>
      </c>
      <c r="C309" s="7">
        <v>7.1739191899999999E-2</v>
      </c>
      <c r="D309" s="6">
        <v>0.10199999999999999</v>
      </c>
      <c r="E309" s="6">
        <v>46.66</v>
      </c>
      <c r="F309" s="6">
        <v>0.7</v>
      </c>
      <c r="G309" s="6">
        <v>0.09</v>
      </c>
      <c r="H309" s="5">
        <v>1</v>
      </c>
      <c r="I309" s="27">
        <f t="shared" si="24"/>
        <v>0.7</v>
      </c>
      <c r="J309" s="27">
        <f t="shared" si="25"/>
        <v>0.09</v>
      </c>
      <c r="K309" s="5">
        <v>12</v>
      </c>
      <c r="L309" s="5">
        <f t="shared" si="26"/>
        <v>0</v>
      </c>
      <c r="M309">
        <f t="shared" si="27"/>
        <v>35</v>
      </c>
      <c r="N309">
        <f t="shared" si="28"/>
        <v>0</v>
      </c>
      <c r="O309">
        <f t="shared" si="29"/>
        <v>0</v>
      </c>
    </row>
    <row r="310" spans="1:15">
      <c r="A310" s="5" t="s">
        <v>20</v>
      </c>
      <c r="B310" s="5">
        <v>4210</v>
      </c>
      <c r="C310" s="7">
        <v>1.1990752442999999</v>
      </c>
      <c r="D310" s="6">
        <v>0.309</v>
      </c>
      <c r="E310" s="6">
        <v>46.66</v>
      </c>
      <c r="F310" s="6">
        <v>0.7</v>
      </c>
      <c r="G310" s="6">
        <v>0.09</v>
      </c>
      <c r="H310" s="5">
        <v>1</v>
      </c>
      <c r="I310" s="27">
        <f t="shared" si="24"/>
        <v>0.7</v>
      </c>
      <c r="J310" s="27">
        <f t="shared" si="25"/>
        <v>0.09</v>
      </c>
      <c r="K310" s="5">
        <v>623</v>
      </c>
      <c r="L310" s="5">
        <f t="shared" si="26"/>
        <v>1</v>
      </c>
      <c r="M310">
        <f t="shared" si="27"/>
        <v>1777</v>
      </c>
      <c r="N310">
        <f t="shared" si="28"/>
        <v>3</v>
      </c>
      <c r="O310">
        <f t="shared" si="29"/>
        <v>0.4</v>
      </c>
    </row>
    <row r="311" spans="1:15">
      <c r="A311" s="5" t="s">
        <v>20</v>
      </c>
      <c r="B311" s="5">
        <v>4210</v>
      </c>
      <c r="C311" s="7">
        <v>0.36143065610000003</v>
      </c>
      <c r="D311" s="6">
        <v>0.309</v>
      </c>
      <c r="E311" s="6">
        <v>46.66</v>
      </c>
      <c r="F311" s="6">
        <v>0.7</v>
      </c>
      <c r="G311" s="6">
        <v>0.09</v>
      </c>
      <c r="H311" s="5">
        <v>1</v>
      </c>
      <c r="I311" s="27">
        <f t="shared" si="24"/>
        <v>0.7</v>
      </c>
      <c r="J311" s="27">
        <f t="shared" si="25"/>
        <v>0.09</v>
      </c>
      <c r="K311" s="5">
        <v>188</v>
      </c>
      <c r="L311" s="5">
        <f t="shared" si="26"/>
        <v>0</v>
      </c>
      <c r="M311">
        <f t="shared" si="27"/>
        <v>536</v>
      </c>
      <c r="N311">
        <f t="shared" si="28"/>
        <v>1</v>
      </c>
      <c r="O311">
        <f t="shared" si="29"/>
        <v>0.1</v>
      </c>
    </row>
    <row r="312" spans="1:15">
      <c r="A312" s="5" t="s">
        <v>20</v>
      </c>
      <c r="B312" s="5">
        <v>1750</v>
      </c>
      <c r="C312" s="7">
        <v>6.2640404600000005E-2</v>
      </c>
      <c r="D312" s="6">
        <v>0.76800000000000002</v>
      </c>
      <c r="E312" s="6">
        <v>46.66</v>
      </c>
      <c r="F312" s="6">
        <v>1.8</v>
      </c>
      <c r="G312" s="6">
        <v>0.47799999999999998</v>
      </c>
      <c r="H312" s="5">
        <v>1</v>
      </c>
      <c r="I312" s="27">
        <f t="shared" si="24"/>
        <v>1.8</v>
      </c>
      <c r="J312" s="27">
        <f t="shared" si="25"/>
        <v>0.47799999999999998</v>
      </c>
      <c r="K312" s="5">
        <v>2407</v>
      </c>
      <c r="L312" s="5">
        <f t="shared" si="26"/>
        <v>0</v>
      </c>
      <c r="M312">
        <f t="shared" si="27"/>
        <v>231</v>
      </c>
      <c r="N312">
        <f t="shared" si="28"/>
        <v>1</v>
      </c>
      <c r="O312">
        <f t="shared" si="29"/>
        <v>0.2</v>
      </c>
    </row>
    <row r="313" spans="1:15">
      <c r="A313" s="5" t="s">
        <v>20</v>
      </c>
      <c r="B313" s="5">
        <v>3200</v>
      </c>
      <c r="C313" s="7">
        <v>3.9737123200000002E-2</v>
      </c>
      <c r="D313" s="6">
        <v>0.06</v>
      </c>
      <c r="E313" s="6">
        <v>46.66</v>
      </c>
      <c r="F313" s="6">
        <v>1.2</v>
      </c>
      <c r="G313" s="6">
        <v>6.4000000000000001E-2</v>
      </c>
      <c r="H313" s="5">
        <v>1</v>
      </c>
      <c r="I313" s="27">
        <f t="shared" si="24"/>
        <v>1.2</v>
      </c>
      <c r="J313" s="27">
        <f t="shared" si="25"/>
        <v>6.4000000000000001E-2</v>
      </c>
      <c r="K313" s="5">
        <v>4</v>
      </c>
      <c r="L313" s="5">
        <f t="shared" si="26"/>
        <v>0</v>
      </c>
      <c r="M313">
        <f t="shared" si="27"/>
        <v>11</v>
      </c>
      <c r="N313">
        <f t="shared" si="28"/>
        <v>0</v>
      </c>
      <c r="O313">
        <f t="shared" si="29"/>
        <v>0</v>
      </c>
    </row>
    <row r="314" spans="1:15">
      <c r="A314" s="5" t="s">
        <v>20</v>
      </c>
      <c r="B314" s="5">
        <v>4210</v>
      </c>
      <c r="C314" s="7">
        <v>0.95578739020000003</v>
      </c>
      <c r="D314" s="6">
        <v>0.309</v>
      </c>
      <c r="E314" s="6">
        <v>46.66</v>
      </c>
      <c r="F314" s="6">
        <v>0.7</v>
      </c>
      <c r="G314" s="6">
        <v>0.09</v>
      </c>
      <c r="H314" s="5">
        <v>1</v>
      </c>
      <c r="I314" s="27">
        <f t="shared" si="24"/>
        <v>0.7</v>
      </c>
      <c r="J314" s="27">
        <f t="shared" si="25"/>
        <v>0.09</v>
      </c>
      <c r="K314" s="5">
        <v>625</v>
      </c>
      <c r="L314" s="5">
        <f t="shared" si="26"/>
        <v>1</v>
      </c>
      <c r="M314">
        <f t="shared" si="27"/>
        <v>1416</v>
      </c>
      <c r="N314">
        <f t="shared" si="28"/>
        <v>2</v>
      </c>
      <c r="O314">
        <f t="shared" si="29"/>
        <v>0.3</v>
      </c>
    </row>
    <row r="315" spans="1:15">
      <c r="A315" s="5" t="s">
        <v>20</v>
      </c>
      <c r="B315" s="5">
        <v>4210</v>
      </c>
      <c r="C315" s="7">
        <v>3.3140797E-2</v>
      </c>
      <c r="D315" s="6">
        <v>0.309</v>
      </c>
      <c r="E315" s="6">
        <v>46.66</v>
      </c>
      <c r="F315" s="6">
        <v>0.7</v>
      </c>
      <c r="G315" s="6">
        <v>0.09</v>
      </c>
      <c r="H315" s="5">
        <v>1</v>
      </c>
      <c r="I315" s="27">
        <f t="shared" si="24"/>
        <v>0.7</v>
      </c>
      <c r="J315" s="27">
        <f t="shared" si="25"/>
        <v>0.09</v>
      </c>
      <c r="K315" s="5">
        <v>17</v>
      </c>
      <c r="L315" s="5">
        <f t="shared" si="26"/>
        <v>0</v>
      </c>
      <c r="M315">
        <f t="shared" si="27"/>
        <v>49</v>
      </c>
      <c r="N315">
        <f t="shared" si="28"/>
        <v>0</v>
      </c>
      <c r="O315">
        <f t="shared" si="29"/>
        <v>0</v>
      </c>
    </row>
    <row r="316" spans="1:15">
      <c r="A316" s="5" t="s">
        <v>20</v>
      </c>
      <c r="B316" s="5">
        <v>4210</v>
      </c>
      <c r="C316" s="7">
        <v>0.85590728380000003</v>
      </c>
      <c r="D316" s="6">
        <v>0.309</v>
      </c>
      <c r="E316" s="6">
        <v>46.66</v>
      </c>
      <c r="F316" s="6">
        <v>0.7</v>
      </c>
      <c r="G316" s="6">
        <v>0.09</v>
      </c>
      <c r="H316" s="5">
        <v>1</v>
      </c>
      <c r="I316" s="27">
        <f t="shared" si="24"/>
        <v>0.7</v>
      </c>
      <c r="J316" s="27">
        <f t="shared" si="25"/>
        <v>0.09</v>
      </c>
      <c r="K316" s="5">
        <v>1467</v>
      </c>
      <c r="L316" s="5">
        <f t="shared" si="26"/>
        <v>1</v>
      </c>
      <c r="M316">
        <f t="shared" si="27"/>
        <v>1268</v>
      </c>
      <c r="N316">
        <f t="shared" si="28"/>
        <v>2</v>
      </c>
      <c r="O316">
        <f t="shared" si="29"/>
        <v>0.3</v>
      </c>
    </row>
    <row r="317" spans="1:15">
      <c r="A317" s="5" t="s">
        <v>20</v>
      </c>
      <c r="B317" s="5">
        <v>1750</v>
      </c>
      <c r="C317" s="7">
        <v>2.8337715999999999E-3</v>
      </c>
      <c r="D317" s="6">
        <v>0.76800000000000002</v>
      </c>
      <c r="E317" s="6">
        <v>46.66</v>
      </c>
      <c r="F317" s="6">
        <v>1.8</v>
      </c>
      <c r="G317" s="6">
        <v>0.47799999999999998</v>
      </c>
      <c r="H317" s="5">
        <v>1</v>
      </c>
      <c r="I317" s="27">
        <f t="shared" si="24"/>
        <v>1.8</v>
      </c>
      <c r="J317" s="27">
        <f t="shared" si="25"/>
        <v>0.47799999999999998</v>
      </c>
      <c r="K317" s="5">
        <v>4</v>
      </c>
      <c r="L317" s="5">
        <f t="shared" si="26"/>
        <v>0</v>
      </c>
      <c r="M317">
        <f t="shared" si="27"/>
        <v>10</v>
      </c>
      <c r="N317">
        <f t="shared" si="28"/>
        <v>0</v>
      </c>
      <c r="O317">
        <f t="shared" si="29"/>
        <v>0</v>
      </c>
    </row>
    <row r="318" spans="1:15">
      <c r="A318" s="5" t="s">
        <v>20</v>
      </c>
      <c r="B318" s="5">
        <v>4210</v>
      </c>
      <c r="C318" s="7">
        <v>6.0331950799999999E-2</v>
      </c>
      <c r="D318" s="6">
        <v>0.309</v>
      </c>
      <c r="E318" s="6">
        <v>46.66</v>
      </c>
      <c r="F318" s="6">
        <v>0.7</v>
      </c>
      <c r="G318" s="6">
        <v>0.09</v>
      </c>
      <c r="H318" s="5">
        <v>1</v>
      </c>
      <c r="I318" s="27">
        <f t="shared" si="24"/>
        <v>0.7</v>
      </c>
      <c r="J318" s="27">
        <f t="shared" si="25"/>
        <v>0.09</v>
      </c>
      <c r="K318" s="5">
        <v>31</v>
      </c>
      <c r="L318" s="5">
        <f t="shared" si="26"/>
        <v>0</v>
      </c>
      <c r="M318">
        <f t="shared" si="27"/>
        <v>89</v>
      </c>
      <c r="N318">
        <f t="shared" si="28"/>
        <v>0</v>
      </c>
      <c r="O318">
        <f t="shared" si="29"/>
        <v>0</v>
      </c>
    </row>
    <row r="319" spans="1:15">
      <c r="A319" s="5" t="s">
        <v>20</v>
      </c>
      <c r="B319" s="5">
        <v>4210</v>
      </c>
      <c r="C319" s="7">
        <v>0.2141977263</v>
      </c>
      <c r="D319" s="6">
        <v>0.309</v>
      </c>
      <c r="E319" s="6">
        <v>46.66</v>
      </c>
      <c r="F319" s="6">
        <v>0.7</v>
      </c>
      <c r="G319" s="6">
        <v>0.09</v>
      </c>
      <c r="H319" s="5">
        <v>1</v>
      </c>
      <c r="I319" s="27">
        <f t="shared" si="24"/>
        <v>0.7</v>
      </c>
      <c r="J319" s="27">
        <f t="shared" si="25"/>
        <v>0.09</v>
      </c>
      <c r="K319" s="5">
        <v>111</v>
      </c>
      <c r="L319" s="5">
        <f t="shared" si="26"/>
        <v>0</v>
      </c>
      <c r="M319">
        <f t="shared" si="27"/>
        <v>317</v>
      </c>
      <c r="N319">
        <f t="shared" si="28"/>
        <v>0</v>
      </c>
      <c r="O319">
        <f t="shared" si="29"/>
        <v>0.1</v>
      </c>
    </row>
    <row r="320" spans="1:15">
      <c r="A320" s="5" t="s">
        <v>20</v>
      </c>
      <c r="B320" s="5">
        <v>4210</v>
      </c>
      <c r="C320" s="7">
        <v>7.27516572E-2</v>
      </c>
      <c r="D320" s="6">
        <v>0.10199999999999999</v>
      </c>
      <c r="E320" s="6">
        <v>46.66</v>
      </c>
      <c r="F320" s="6">
        <v>0.7</v>
      </c>
      <c r="G320" s="6">
        <v>0.09</v>
      </c>
      <c r="H320" s="5">
        <v>1</v>
      </c>
      <c r="I320" s="27">
        <f t="shared" si="24"/>
        <v>0.7</v>
      </c>
      <c r="J320" s="27">
        <f t="shared" si="25"/>
        <v>0.09</v>
      </c>
      <c r="K320" s="5">
        <v>12</v>
      </c>
      <c r="L320" s="5">
        <f t="shared" si="26"/>
        <v>0</v>
      </c>
      <c r="M320">
        <f t="shared" si="27"/>
        <v>36</v>
      </c>
      <c r="N320">
        <f t="shared" si="28"/>
        <v>0</v>
      </c>
      <c r="O320">
        <f t="shared" si="29"/>
        <v>0</v>
      </c>
    </row>
    <row r="321" spans="1:15">
      <c r="A321" s="5" t="s">
        <v>20</v>
      </c>
      <c r="B321" s="5">
        <v>4210</v>
      </c>
      <c r="C321" s="7">
        <v>0.10362300939999999</v>
      </c>
      <c r="D321" s="6">
        <v>0.309</v>
      </c>
      <c r="E321" s="6">
        <v>46.66</v>
      </c>
      <c r="F321" s="6">
        <v>0.7</v>
      </c>
      <c r="G321" s="6">
        <v>0.09</v>
      </c>
      <c r="H321" s="5">
        <v>1</v>
      </c>
      <c r="I321" s="27">
        <f t="shared" si="24"/>
        <v>0.7</v>
      </c>
      <c r="J321" s="27">
        <f t="shared" si="25"/>
        <v>0.09</v>
      </c>
      <c r="K321" s="5">
        <v>54</v>
      </c>
      <c r="L321" s="5">
        <f t="shared" si="26"/>
        <v>0</v>
      </c>
      <c r="M321">
        <f t="shared" si="27"/>
        <v>154</v>
      </c>
      <c r="N321">
        <f t="shared" si="28"/>
        <v>0</v>
      </c>
      <c r="O321">
        <f t="shared" si="29"/>
        <v>0</v>
      </c>
    </row>
    <row r="322" spans="1:15">
      <c r="A322" s="5" t="s">
        <v>20</v>
      </c>
      <c r="B322" s="5">
        <v>4210</v>
      </c>
      <c r="C322" s="7">
        <v>1.1518037599999999E-2</v>
      </c>
      <c r="D322" s="6">
        <v>0.309</v>
      </c>
      <c r="E322" s="6">
        <v>46.66</v>
      </c>
      <c r="F322" s="6">
        <v>0.7</v>
      </c>
      <c r="G322" s="6">
        <v>0.09</v>
      </c>
      <c r="H322" s="5">
        <v>1</v>
      </c>
      <c r="I322" s="27">
        <f t="shared" si="24"/>
        <v>0.7</v>
      </c>
      <c r="J322" s="27">
        <f t="shared" si="25"/>
        <v>0.09</v>
      </c>
      <c r="K322" s="5">
        <v>115</v>
      </c>
      <c r="L322" s="5">
        <f t="shared" si="26"/>
        <v>0</v>
      </c>
      <c r="M322">
        <f t="shared" si="27"/>
        <v>17</v>
      </c>
      <c r="N322">
        <f t="shared" si="28"/>
        <v>0</v>
      </c>
      <c r="O322">
        <f t="shared" si="29"/>
        <v>0</v>
      </c>
    </row>
    <row r="323" spans="1:15">
      <c r="A323" s="5" t="s">
        <v>20</v>
      </c>
      <c r="B323" s="5">
        <v>4210</v>
      </c>
      <c r="C323" s="7">
        <v>0.55166994209999998</v>
      </c>
      <c r="D323" s="6">
        <v>0.309</v>
      </c>
      <c r="E323" s="6">
        <v>46.66</v>
      </c>
      <c r="F323" s="6">
        <v>0.7</v>
      </c>
      <c r="G323" s="6">
        <v>0.09</v>
      </c>
      <c r="H323" s="5">
        <v>1</v>
      </c>
      <c r="I323" s="27">
        <f t="shared" ref="I323:I386" si="30">F323</f>
        <v>0.7</v>
      </c>
      <c r="J323" s="27">
        <f t="shared" ref="J323:J386" si="31">G323</f>
        <v>0.09</v>
      </c>
      <c r="K323" s="5">
        <v>286</v>
      </c>
      <c r="L323" s="5">
        <f t="shared" ref="L323:L386" si="32">ROUND(E323*D323*C323/12,0)</f>
        <v>1</v>
      </c>
      <c r="M323">
        <f t="shared" ref="M323:M386" si="33">ROUND(E323*D323*C323*102.79,0)</f>
        <v>818</v>
      </c>
      <c r="N323">
        <f t="shared" ref="N323:N386" si="34">ROUND(I323*M323*0.002205,0)</f>
        <v>1</v>
      </c>
      <c r="O323">
        <f t="shared" ref="O323:O386" si="35">ROUND(J323*M323*0.002205,1)</f>
        <v>0.2</v>
      </c>
    </row>
    <row r="324" spans="1:15">
      <c r="A324" s="5" t="s">
        <v>20</v>
      </c>
      <c r="B324" s="5">
        <v>4210</v>
      </c>
      <c r="C324" s="7">
        <v>2.0703065100000001E-2</v>
      </c>
      <c r="D324" s="6">
        <v>0.309</v>
      </c>
      <c r="E324" s="6">
        <v>46.66</v>
      </c>
      <c r="F324" s="6">
        <v>0.7</v>
      </c>
      <c r="G324" s="6">
        <v>0.09</v>
      </c>
      <c r="H324" s="5">
        <v>1</v>
      </c>
      <c r="I324" s="27">
        <f t="shared" si="30"/>
        <v>0.7</v>
      </c>
      <c r="J324" s="27">
        <f t="shared" si="31"/>
        <v>0.09</v>
      </c>
      <c r="K324" s="5">
        <v>11</v>
      </c>
      <c r="L324" s="5">
        <f t="shared" si="32"/>
        <v>0</v>
      </c>
      <c r="M324">
        <f t="shared" si="33"/>
        <v>31</v>
      </c>
      <c r="N324">
        <f t="shared" si="34"/>
        <v>0</v>
      </c>
      <c r="O324">
        <f t="shared" si="35"/>
        <v>0</v>
      </c>
    </row>
    <row r="325" spans="1:15">
      <c r="A325" s="5" t="s">
        <v>20</v>
      </c>
      <c r="B325" s="5">
        <v>3100</v>
      </c>
      <c r="C325" s="7">
        <v>0.15312044999999999</v>
      </c>
      <c r="D325" s="6">
        <v>0.3</v>
      </c>
      <c r="E325" s="6">
        <v>46.66</v>
      </c>
      <c r="F325" s="6">
        <v>1.2</v>
      </c>
      <c r="G325" s="6">
        <v>6.4000000000000001E-2</v>
      </c>
      <c r="H325" s="5">
        <v>1</v>
      </c>
      <c r="I325" s="27">
        <f t="shared" si="30"/>
        <v>1.2</v>
      </c>
      <c r="J325" s="27">
        <f t="shared" si="31"/>
        <v>6.4000000000000001E-2</v>
      </c>
      <c r="K325" s="5">
        <v>77</v>
      </c>
      <c r="L325" s="5">
        <f t="shared" si="32"/>
        <v>0</v>
      </c>
      <c r="M325">
        <f t="shared" si="33"/>
        <v>220</v>
      </c>
      <c r="N325">
        <f t="shared" si="34"/>
        <v>1</v>
      </c>
      <c r="O325">
        <f t="shared" si="35"/>
        <v>0</v>
      </c>
    </row>
    <row r="326" spans="1:15">
      <c r="A326" s="5" t="s">
        <v>20</v>
      </c>
      <c r="B326" s="5">
        <v>4210</v>
      </c>
      <c r="C326" s="7">
        <v>8.5333952000000001E-3</v>
      </c>
      <c r="D326" s="6">
        <v>0.309</v>
      </c>
      <c r="E326" s="6">
        <v>46.66</v>
      </c>
      <c r="F326" s="6">
        <v>0.7</v>
      </c>
      <c r="G326" s="6">
        <v>0.09</v>
      </c>
      <c r="H326" s="5">
        <v>1</v>
      </c>
      <c r="I326" s="27">
        <f t="shared" si="30"/>
        <v>0.7</v>
      </c>
      <c r="J326" s="27">
        <f t="shared" si="31"/>
        <v>0.09</v>
      </c>
      <c r="K326" s="5">
        <v>4</v>
      </c>
      <c r="L326" s="5">
        <f t="shared" si="32"/>
        <v>0</v>
      </c>
      <c r="M326">
        <f t="shared" si="33"/>
        <v>13</v>
      </c>
      <c r="N326">
        <f t="shared" si="34"/>
        <v>0</v>
      </c>
      <c r="O326">
        <f t="shared" si="35"/>
        <v>0</v>
      </c>
    </row>
    <row r="327" spans="1:15">
      <c r="A327" s="5" t="s">
        <v>20</v>
      </c>
      <c r="B327" s="5">
        <v>4210</v>
      </c>
      <c r="C327" s="7">
        <v>1.54200463E-2</v>
      </c>
      <c r="D327" s="6">
        <v>0.309</v>
      </c>
      <c r="E327" s="6">
        <v>46.66</v>
      </c>
      <c r="F327" s="6">
        <v>0.7</v>
      </c>
      <c r="G327" s="6">
        <v>0.09</v>
      </c>
      <c r="H327" s="5">
        <v>1</v>
      </c>
      <c r="I327" s="27">
        <f t="shared" si="30"/>
        <v>0.7</v>
      </c>
      <c r="J327" s="27">
        <f t="shared" si="31"/>
        <v>0.09</v>
      </c>
      <c r="K327" s="5">
        <v>20</v>
      </c>
      <c r="L327" s="5">
        <f t="shared" si="32"/>
        <v>0</v>
      </c>
      <c r="M327">
        <f t="shared" si="33"/>
        <v>23</v>
      </c>
      <c r="N327">
        <f t="shared" si="34"/>
        <v>0</v>
      </c>
      <c r="O327">
        <f t="shared" si="35"/>
        <v>0</v>
      </c>
    </row>
    <row r="328" spans="1:15">
      <c r="A328" s="5" t="s">
        <v>20</v>
      </c>
      <c r="B328" s="5">
        <v>4210</v>
      </c>
      <c r="C328" s="7">
        <v>1.9388591699999999E-2</v>
      </c>
      <c r="D328" s="6">
        <v>0.309</v>
      </c>
      <c r="E328" s="6">
        <v>46.66</v>
      </c>
      <c r="F328" s="6">
        <v>0.7</v>
      </c>
      <c r="G328" s="6">
        <v>0.09</v>
      </c>
      <c r="H328" s="5">
        <v>1</v>
      </c>
      <c r="I328" s="27">
        <f t="shared" si="30"/>
        <v>0.7</v>
      </c>
      <c r="J328" s="27">
        <f t="shared" si="31"/>
        <v>0.09</v>
      </c>
      <c r="K328" s="5">
        <v>119</v>
      </c>
      <c r="L328" s="5">
        <f t="shared" si="32"/>
        <v>0</v>
      </c>
      <c r="M328">
        <f t="shared" si="33"/>
        <v>29</v>
      </c>
      <c r="N328">
        <f t="shared" si="34"/>
        <v>0</v>
      </c>
      <c r="O328">
        <f t="shared" si="35"/>
        <v>0</v>
      </c>
    </row>
    <row r="329" spans="1:15">
      <c r="A329" s="5" t="s">
        <v>20</v>
      </c>
      <c r="B329" s="5">
        <v>3100</v>
      </c>
      <c r="C329" s="7">
        <v>0.26724511969999998</v>
      </c>
      <c r="D329" s="6">
        <v>0.3</v>
      </c>
      <c r="E329" s="6">
        <v>46.66</v>
      </c>
      <c r="F329" s="6">
        <v>1.2</v>
      </c>
      <c r="G329" s="6">
        <v>6.4000000000000001E-2</v>
      </c>
      <c r="H329" s="5">
        <v>1</v>
      </c>
      <c r="I329" s="27">
        <f t="shared" si="30"/>
        <v>1.2</v>
      </c>
      <c r="J329" s="27">
        <f t="shared" si="31"/>
        <v>6.4000000000000001E-2</v>
      </c>
      <c r="K329" s="5">
        <v>135</v>
      </c>
      <c r="L329" s="5">
        <f t="shared" si="32"/>
        <v>0</v>
      </c>
      <c r="M329">
        <f t="shared" si="33"/>
        <v>385</v>
      </c>
      <c r="N329">
        <f t="shared" si="34"/>
        <v>1</v>
      </c>
      <c r="O329">
        <f t="shared" si="35"/>
        <v>0.1</v>
      </c>
    </row>
    <row r="330" spans="1:15">
      <c r="A330" s="5" t="s">
        <v>20</v>
      </c>
      <c r="B330" s="5">
        <v>4210</v>
      </c>
      <c r="C330" s="7">
        <v>0.16862664120000001</v>
      </c>
      <c r="D330" s="6">
        <v>0.10199999999999999</v>
      </c>
      <c r="E330" s="6">
        <v>46.66</v>
      </c>
      <c r="F330" s="6">
        <v>0.7</v>
      </c>
      <c r="G330" s="6">
        <v>0.09</v>
      </c>
      <c r="H330" s="5">
        <v>1</v>
      </c>
      <c r="I330" s="27">
        <f t="shared" si="30"/>
        <v>0.7</v>
      </c>
      <c r="J330" s="27">
        <f t="shared" si="31"/>
        <v>0.09</v>
      </c>
      <c r="K330" s="5">
        <v>29</v>
      </c>
      <c r="L330" s="5">
        <f t="shared" si="32"/>
        <v>0</v>
      </c>
      <c r="M330">
        <f t="shared" si="33"/>
        <v>82</v>
      </c>
      <c r="N330">
        <f t="shared" si="34"/>
        <v>0</v>
      </c>
      <c r="O330">
        <f t="shared" si="35"/>
        <v>0</v>
      </c>
    </row>
    <row r="331" spans="1:15">
      <c r="A331" s="5" t="s">
        <v>20</v>
      </c>
      <c r="B331" s="5">
        <v>4210</v>
      </c>
      <c r="C331" s="7">
        <v>3.7496790000000001E-4</v>
      </c>
      <c r="D331" s="6">
        <v>0.309</v>
      </c>
      <c r="E331" s="6">
        <v>46.66</v>
      </c>
      <c r="F331" s="6">
        <v>0.7</v>
      </c>
      <c r="G331" s="6">
        <v>0.09</v>
      </c>
      <c r="H331" s="5">
        <v>1</v>
      </c>
      <c r="I331" s="27">
        <f t="shared" si="30"/>
        <v>0.7</v>
      </c>
      <c r="J331" s="27">
        <f t="shared" si="31"/>
        <v>0.09</v>
      </c>
      <c r="K331" s="5">
        <v>0</v>
      </c>
      <c r="L331" s="5">
        <f t="shared" si="32"/>
        <v>0</v>
      </c>
      <c r="M331">
        <f t="shared" si="33"/>
        <v>1</v>
      </c>
      <c r="N331">
        <f t="shared" si="34"/>
        <v>0</v>
      </c>
      <c r="O331">
        <f t="shared" si="35"/>
        <v>0</v>
      </c>
    </row>
    <row r="332" spans="1:15">
      <c r="A332" s="5" t="s">
        <v>20</v>
      </c>
      <c r="B332" s="5">
        <v>1750</v>
      </c>
      <c r="C332" s="7">
        <v>4.2014753999999998E-3</v>
      </c>
      <c r="D332" s="6">
        <v>0.68</v>
      </c>
      <c r="E332" s="6">
        <v>46.66</v>
      </c>
      <c r="F332" s="6">
        <v>1.8</v>
      </c>
      <c r="G332" s="6">
        <v>0.47799999999999998</v>
      </c>
      <c r="H332" s="5">
        <v>1</v>
      </c>
      <c r="I332" s="27">
        <f t="shared" si="30"/>
        <v>1.8</v>
      </c>
      <c r="J332" s="27">
        <f t="shared" si="31"/>
        <v>0.47799999999999998</v>
      </c>
      <c r="K332" s="5">
        <v>5</v>
      </c>
      <c r="L332" s="5">
        <f t="shared" si="32"/>
        <v>0</v>
      </c>
      <c r="M332">
        <f t="shared" si="33"/>
        <v>14</v>
      </c>
      <c r="N332">
        <f t="shared" si="34"/>
        <v>0</v>
      </c>
      <c r="O332">
        <f t="shared" si="35"/>
        <v>0</v>
      </c>
    </row>
    <row r="333" spans="1:15">
      <c r="A333" s="5" t="s">
        <v>20</v>
      </c>
      <c r="B333" s="5">
        <v>3100</v>
      </c>
      <c r="C333" s="7">
        <v>3.7574178299999997E-2</v>
      </c>
      <c r="D333" s="6">
        <v>0.3</v>
      </c>
      <c r="E333" s="6">
        <v>46.66</v>
      </c>
      <c r="F333" s="6">
        <v>1.2</v>
      </c>
      <c r="G333" s="6">
        <v>6.4000000000000001E-2</v>
      </c>
      <c r="H333" s="5">
        <v>1</v>
      </c>
      <c r="I333" s="27">
        <f t="shared" si="30"/>
        <v>1.2</v>
      </c>
      <c r="J333" s="27">
        <f t="shared" si="31"/>
        <v>6.4000000000000001E-2</v>
      </c>
      <c r="K333" s="5">
        <v>19</v>
      </c>
      <c r="L333" s="5">
        <f t="shared" si="32"/>
        <v>0</v>
      </c>
      <c r="M333">
        <f t="shared" si="33"/>
        <v>54</v>
      </c>
      <c r="N333">
        <f t="shared" si="34"/>
        <v>0</v>
      </c>
      <c r="O333">
        <f t="shared" si="35"/>
        <v>0</v>
      </c>
    </row>
    <row r="334" spans="1:15">
      <c r="A334" s="5" t="s">
        <v>20</v>
      </c>
      <c r="B334" s="5">
        <v>4210</v>
      </c>
      <c r="C334" s="7">
        <v>0.34057798080000001</v>
      </c>
      <c r="D334" s="6">
        <v>0.309</v>
      </c>
      <c r="E334" s="6">
        <v>46.66</v>
      </c>
      <c r="F334" s="6">
        <v>0.7</v>
      </c>
      <c r="G334" s="6">
        <v>0.09</v>
      </c>
      <c r="H334" s="5">
        <v>1</v>
      </c>
      <c r="I334" s="27">
        <f t="shared" si="30"/>
        <v>0.7</v>
      </c>
      <c r="J334" s="27">
        <f t="shared" si="31"/>
        <v>0.09</v>
      </c>
      <c r="K334" s="5">
        <v>177</v>
      </c>
      <c r="L334" s="5">
        <f t="shared" si="32"/>
        <v>0</v>
      </c>
      <c r="M334">
        <f t="shared" si="33"/>
        <v>505</v>
      </c>
      <c r="N334">
        <f t="shared" si="34"/>
        <v>1</v>
      </c>
      <c r="O334">
        <f t="shared" si="35"/>
        <v>0.1</v>
      </c>
    </row>
    <row r="335" spans="1:15">
      <c r="A335" s="5" t="s">
        <v>20</v>
      </c>
      <c r="B335" s="5">
        <v>3100</v>
      </c>
      <c r="C335" s="7">
        <v>1.7140186552000001</v>
      </c>
      <c r="D335" s="6">
        <v>0.3</v>
      </c>
      <c r="E335" s="6">
        <v>46.66</v>
      </c>
      <c r="F335" s="6">
        <v>1.2</v>
      </c>
      <c r="G335" s="6">
        <v>6.4000000000000001E-2</v>
      </c>
      <c r="H335" s="5">
        <v>1</v>
      </c>
      <c r="I335" s="27">
        <f t="shared" si="30"/>
        <v>1.2</v>
      </c>
      <c r="J335" s="27">
        <f t="shared" si="31"/>
        <v>6.4000000000000001E-2</v>
      </c>
      <c r="K335" s="5">
        <v>1932</v>
      </c>
      <c r="L335" s="5">
        <f t="shared" si="32"/>
        <v>2</v>
      </c>
      <c r="M335">
        <f t="shared" si="33"/>
        <v>2466</v>
      </c>
      <c r="N335">
        <f t="shared" si="34"/>
        <v>7</v>
      </c>
      <c r="O335">
        <f t="shared" si="35"/>
        <v>0.3</v>
      </c>
    </row>
    <row r="336" spans="1:15">
      <c r="A336" s="5" t="s">
        <v>20</v>
      </c>
      <c r="B336" s="5">
        <v>4210</v>
      </c>
      <c r="C336" s="7">
        <v>1.5123628685999999</v>
      </c>
      <c r="D336" s="6">
        <v>0.309</v>
      </c>
      <c r="E336" s="6">
        <v>46.66</v>
      </c>
      <c r="F336" s="6">
        <v>0.7</v>
      </c>
      <c r="G336" s="6">
        <v>0.09</v>
      </c>
      <c r="H336" s="5">
        <v>1</v>
      </c>
      <c r="I336" s="27">
        <f t="shared" si="30"/>
        <v>0.7</v>
      </c>
      <c r="J336" s="27">
        <f t="shared" si="31"/>
        <v>0.09</v>
      </c>
      <c r="K336" s="5">
        <v>1387</v>
      </c>
      <c r="L336" s="5">
        <f t="shared" si="32"/>
        <v>2</v>
      </c>
      <c r="M336">
        <f t="shared" si="33"/>
        <v>2241</v>
      </c>
      <c r="N336">
        <f t="shared" si="34"/>
        <v>3</v>
      </c>
      <c r="O336">
        <f t="shared" si="35"/>
        <v>0.4</v>
      </c>
    </row>
    <row r="337" spans="1:15">
      <c r="A337" s="5" t="s">
        <v>20</v>
      </c>
      <c r="B337" s="5">
        <v>4210</v>
      </c>
      <c r="C337" s="7">
        <v>2.6424815399999999E-2</v>
      </c>
      <c r="D337" s="6">
        <v>0.309</v>
      </c>
      <c r="E337" s="6">
        <v>46.66</v>
      </c>
      <c r="F337" s="6">
        <v>0.7</v>
      </c>
      <c r="G337" s="6">
        <v>0.09</v>
      </c>
      <c r="H337" s="5">
        <v>1</v>
      </c>
      <c r="I337" s="27">
        <f t="shared" si="30"/>
        <v>0.7</v>
      </c>
      <c r="J337" s="27">
        <f t="shared" si="31"/>
        <v>0.09</v>
      </c>
      <c r="K337" s="5">
        <v>26</v>
      </c>
      <c r="L337" s="5">
        <f t="shared" si="32"/>
        <v>0</v>
      </c>
      <c r="M337">
        <f t="shared" si="33"/>
        <v>39</v>
      </c>
      <c r="N337">
        <f t="shared" si="34"/>
        <v>0</v>
      </c>
      <c r="O337">
        <f t="shared" si="35"/>
        <v>0</v>
      </c>
    </row>
    <row r="338" spans="1:15">
      <c r="A338" s="5" t="s">
        <v>20</v>
      </c>
      <c r="B338" s="5">
        <v>4210</v>
      </c>
      <c r="C338" s="7">
        <v>2.5761494999999999E-2</v>
      </c>
      <c r="D338" s="6">
        <v>0.309</v>
      </c>
      <c r="E338" s="6">
        <v>46.66</v>
      </c>
      <c r="F338" s="6">
        <v>0.7</v>
      </c>
      <c r="G338" s="6">
        <v>0.09</v>
      </c>
      <c r="H338" s="5">
        <v>1</v>
      </c>
      <c r="I338" s="27">
        <f t="shared" si="30"/>
        <v>0.7</v>
      </c>
      <c r="J338" s="27">
        <f t="shared" si="31"/>
        <v>0.09</v>
      </c>
      <c r="K338" s="5">
        <v>123</v>
      </c>
      <c r="L338" s="5">
        <f t="shared" si="32"/>
        <v>0</v>
      </c>
      <c r="M338">
        <f t="shared" si="33"/>
        <v>38</v>
      </c>
      <c r="N338">
        <f t="shared" si="34"/>
        <v>0</v>
      </c>
      <c r="O338">
        <f t="shared" si="35"/>
        <v>0</v>
      </c>
    </row>
    <row r="339" spans="1:15">
      <c r="A339" s="5" t="s">
        <v>20</v>
      </c>
      <c r="B339" s="5">
        <v>3100</v>
      </c>
      <c r="C339" s="7">
        <v>6.4004589299999998E-2</v>
      </c>
      <c r="D339" s="6">
        <v>0.3</v>
      </c>
      <c r="E339" s="6">
        <v>46.66</v>
      </c>
      <c r="F339" s="6">
        <v>1.2</v>
      </c>
      <c r="G339" s="6">
        <v>6.4000000000000001E-2</v>
      </c>
      <c r="H339" s="5">
        <v>1</v>
      </c>
      <c r="I339" s="27">
        <f t="shared" si="30"/>
        <v>1.2</v>
      </c>
      <c r="J339" s="27">
        <f t="shared" si="31"/>
        <v>6.4000000000000001E-2</v>
      </c>
      <c r="K339" s="5">
        <v>33</v>
      </c>
      <c r="L339" s="5">
        <f t="shared" si="32"/>
        <v>0</v>
      </c>
      <c r="M339">
        <f t="shared" si="33"/>
        <v>92</v>
      </c>
      <c r="N339">
        <f t="shared" si="34"/>
        <v>0</v>
      </c>
      <c r="O339">
        <f t="shared" si="35"/>
        <v>0</v>
      </c>
    </row>
    <row r="340" spans="1:15">
      <c r="A340" s="5" t="s">
        <v>20</v>
      </c>
      <c r="B340" s="5">
        <v>4210</v>
      </c>
      <c r="C340" s="7">
        <v>0.17271706689999999</v>
      </c>
      <c r="D340" s="6">
        <v>0.309</v>
      </c>
      <c r="E340" s="6">
        <v>46.66</v>
      </c>
      <c r="F340" s="6">
        <v>0.7</v>
      </c>
      <c r="G340" s="6">
        <v>0.09</v>
      </c>
      <c r="H340" s="5">
        <v>1</v>
      </c>
      <c r="I340" s="27">
        <f t="shared" si="30"/>
        <v>0.7</v>
      </c>
      <c r="J340" s="27">
        <f t="shared" si="31"/>
        <v>0.09</v>
      </c>
      <c r="K340" s="5">
        <v>90</v>
      </c>
      <c r="L340" s="5">
        <f t="shared" si="32"/>
        <v>0</v>
      </c>
      <c r="M340">
        <f t="shared" si="33"/>
        <v>256</v>
      </c>
      <c r="N340">
        <f t="shared" si="34"/>
        <v>0</v>
      </c>
      <c r="O340">
        <f t="shared" si="35"/>
        <v>0.1</v>
      </c>
    </row>
    <row r="341" spans="1:15">
      <c r="A341" s="5" t="s">
        <v>20</v>
      </c>
      <c r="B341" s="5">
        <v>4210</v>
      </c>
      <c r="C341" s="7">
        <v>0.84593232880000002</v>
      </c>
      <c r="D341" s="6">
        <v>0.309</v>
      </c>
      <c r="E341" s="6">
        <v>46.66</v>
      </c>
      <c r="F341" s="6">
        <v>0.7</v>
      </c>
      <c r="G341" s="6">
        <v>0.09</v>
      </c>
      <c r="H341" s="5">
        <v>1</v>
      </c>
      <c r="I341" s="27">
        <f t="shared" si="30"/>
        <v>0.7</v>
      </c>
      <c r="J341" s="27">
        <f t="shared" si="31"/>
        <v>0.09</v>
      </c>
      <c r="K341" s="5">
        <v>1032</v>
      </c>
      <c r="L341" s="5">
        <f t="shared" si="32"/>
        <v>1</v>
      </c>
      <c r="M341">
        <f t="shared" si="33"/>
        <v>1254</v>
      </c>
      <c r="N341">
        <f t="shared" si="34"/>
        <v>2</v>
      </c>
      <c r="O341">
        <f t="shared" si="35"/>
        <v>0.2</v>
      </c>
    </row>
    <row r="342" spans="1:15">
      <c r="A342" s="5" t="s">
        <v>20</v>
      </c>
      <c r="B342" s="5">
        <v>3100</v>
      </c>
      <c r="C342" s="7">
        <v>1.4543495199999999E-2</v>
      </c>
      <c r="D342" s="6">
        <v>0.3</v>
      </c>
      <c r="E342" s="6">
        <v>46.66</v>
      </c>
      <c r="F342" s="6">
        <v>1.2</v>
      </c>
      <c r="G342" s="6">
        <v>6.4000000000000001E-2</v>
      </c>
      <c r="H342" s="5">
        <v>1</v>
      </c>
      <c r="I342" s="27">
        <f t="shared" si="30"/>
        <v>1.2</v>
      </c>
      <c r="J342" s="27">
        <f t="shared" si="31"/>
        <v>6.4000000000000001E-2</v>
      </c>
      <c r="K342" s="5">
        <v>632</v>
      </c>
      <c r="L342" s="5">
        <f t="shared" si="32"/>
        <v>0</v>
      </c>
      <c r="M342">
        <f t="shared" si="33"/>
        <v>21</v>
      </c>
      <c r="N342">
        <f t="shared" si="34"/>
        <v>0</v>
      </c>
      <c r="O342">
        <f t="shared" si="35"/>
        <v>0</v>
      </c>
    </row>
    <row r="343" spans="1:15">
      <c r="A343" s="5" t="s">
        <v>20</v>
      </c>
      <c r="B343" s="5">
        <v>4210</v>
      </c>
      <c r="C343" s="7">
        <v>4.9672508900000002E-2</v>
      </c>
      <c r="D343" s="6">
        <v>0.309</v>
      </c>
      <c r="E343" s="6">
        <v>46.66</v>
      </c>
      <c r="F343" s="6">
        <v>0.7</v>
      </c>
      <c r="G343" s="6">
        <v>0.09</v>
      </c>
      <c r="H343" s="5">
        <v>1</v>
      </c>
      <c r="I343" s="27">
        <f t="shared" si="30"/>
        <v>0.7</v>
      </c>
      <c r="J343" s="27">
        <f t="shared" si="31"/>
        <v>0.09</v>
      </c>
      <c r="K343" s="5">
        <v>39</v>
      </c>
      <c r="L343" s="5">
        <f t="shared" si="32"/>
        <v>0</v>
      </c>
      <c r="M343">
        <f t="shared" si="33"/>
        <v>74</v>
      </c>
      <c r="N343">
        <f t="shared" si="34"/>
        <v>0</v>
      </c>
      <c r="O343">
        <f t="shared" si="35"/>
        <v>0</v>
      </c>
    </row>
    <row r="344" spans="1:15">
      <c r="A344" s="5" t="s">
        <v>20</v>
      </c>
      <c r="B344" s="5">
        <v>4210</v>
      </c>
      <c r="C344" s="7">
        <v>2.5540048999999999E-2</v>
      </c>
      <c r="D344" s="6">
        <v>0.309</v>
      </c>
      <c r="E344" s="6">
        <v>46.66</v>
      </c>
      <c r="F344" s="6">
        <v>0.7</v>
      </c>
      <c r="G344" s="6">
        <v>0.09</v>
      </c>
      <c r="H344" s="5">
        <v>1</v>
      </c>
      <c r="I344" s="27">
        <f t="shared" si="30"/>
        <v>0.7</v>
      </c>
      <c r="J344" s="27">
        <f t="shared" si="31"/>
        <v>0.09</v>
      </c>
      <c r="K344" s="5">
        <v>121</v>
      </c>
      <c r="L344" s="5">
        <f t="shared" si="32"/>
        <v>0</v>
      </c>
      <c r="M344">
        <f t="shared" si="33"/>
        <v>38</v>
      </c>
      <c r="N344">
        <f t="shared" si="34"/>
        <v>0</v>
      </c>
      <c r="O344">
        <f t="shared" si="35"/>
        <v>0</v>
      </c>
    </row>
    <row r="345" spans="1:15">
      <c r="A345" s="5" t="s">
        <v>20</v>
      </c>
      <c r="B345" s="5">
        <v>4210</v>
      </c>
      <c r="C345" s="7">
        <v>7.67077496E-2</v>
      </c>
      <c r="D345" s="6">
        <v>0.309</v>
      </c>
      <c r="E345" s="6">
        <v>46.66</v>
      </c>
      <c r="F345" s="6">
        <v>0.7</v>
      </c>
      <c r="G345" s="6">
        <v>0.09</v>
      </c>
      <c r="H345" s="5">
        <v>1</v>
      </c>
      <c r="I345" s="27">
        <f t="shared" si="30"/>
        <v>0.7</v>
      </c>
      <c r="J345" s="27">
        <f t="shared" si="31"/>
        <v>0.09</v>
      </c>
      <c r="K345" s="5">
        <v>55</v>
      </c>
      <c r="L345" s="5">
        <f t="shared" si="32"/>
        <v>0</v>
      </c>
      <c r="M345">
        <f t="shared" si="33"/>
        <v>114</v>
      </c>
      <c r="N345">
        <f t="shared" si="34"/>
        <v>0</v>
      </c>
      <c r="O345">
        <f t="shared" si="35"/>
        <v>0</v>
      </c>
    </row>
    <row r="346" spans="1:15">
      <c r="A346" s="5" t="s">
        <v>20</v>
      </c>
      <c r="B346" s="5">
        <v>1750</v>
      </c>
      <c r="C346" s="7">
        <v>8.1589046900000003E-2</v>
      </c>
      <c r="D346" s="6">
        <v>0.68</v>
      </c>
      <c r="E346" s="6">
        <v>46.66</v>
      </c>
      <c r="F346" s="6">
        <v>1.8</v>
      </c>
      <c r="G346" s="6">
        <v>0.47799999999999998</v>
      </c>
      <c r="H346" s="5">
        <v>1</v>
      </c>
      <c r="I346" s="27">
        <f t="shared" si="30"/>
        <v>1.8</v>
      </c>
      <c r="J346" s="27">
        <f t="shared" si="31"/>
        <v>0.47799999999999998</v>
      </c>
      <c r="K346" s="5">
        <v>93</v>
      </c>
      <c r="L346" s="5">
        <f t="shared" si="32"/>
        <v>0</v>
      </c>
      <c r="M346">
        <f t="shared" si="33"/>
        <v>266</v>
      </c>
      <c r="N346">
        <f t="shared" si="34"/>
        <v>1</v>
      </c>
      <c r="O346">
        <f t="shared" si="35"/>
        <v>0.3</v>
      </c>
    </row>
    <row r="347" spans="1:15">
      <c r="A347" s="5" t="s">
        <v>20</v>
      </c>
      <c r="B347" s="5">
        <v>1750</v>
      </c>
      <c r="C347" s="7">
        <v>8.2366809900000004E-2</v>
      </c>
      <c r="D347" s="6">
        <v>0.752</v>
      </c>
      <c r="E347" s="6">
        <v>46.66</v>
      </c>
      <c r="F347" s="6">
        <v>1.8</v>
      </c>
      <c r="G347" s="6">
        <v>0.47799999999999998</v>
      </c>
      <c r="H347" s="5">
        <v>1</v>
      </c>
      <c r="I347" s="27">
        <f t="shared" si="30"/>
        <v>1.8</v>
      </c>
      <c r="J347" s="27">
        <f t="shared" si="31"/>
        <v>0.47799999999999998</v>
      </c>
      <c r="K347" s="5">
        <v>104</v>
      </c>
      <c r="L347" s="5">
        <f t="shared" si="32"/>
        <v>0</v>
      </c>
      <c r="M347">
        <f t="shared" si="33"/>
        <v>297</v>
      </c>
      <c r="N347">
        <f t="shared" si="34"/>
        <v>1</v>
      </c>
      <c r="O347">
        <f t="shared" si="35"/>
        <v>0.3</v>
      </c>
    </row>
    <row r="348" spans="1:15">
      <c r="A348" s="5" t="s">
        <v>20</v>
      </c>
      <c r="B348" s="5">
        <v>4210</v>
      </c>
      <c r="C348" s="7">
        <v>1.67028751E-2</v>
      </c>
      <c r="D348" s="6">
        <v>0.309</v>
      </c>
      <c r="E348" s="6">
        <v>46.66</v>
      </c>
      <c r="F348" s="6">
        <v>0.7</v>
      </c>
      <c r="G348" s="6">
        <v>0.09</v>
      </c>
      <c r="H348" s="5">
        <v>1</v>
      </c>
      <c r="I348" s="27">
        <f t="shared" si="30"/>
        <v>0.7</v>
      </c>
      <c r="J348" s="27">
        <f t="shared" si="31"/>
        <v>0.09</v>
      </c>
      <c r="K348" s="5">
        <v>89</v>
      </c>
      <c r="L348" s="5">
        <f t="shared" si="32"/>
        <v>0</v>
      </c>
      <c r="M348">
        <f t="shared" si="33"/>
        <v>25</v>
      </c>
      <c r="N348">
        <f t="shared" si="34"/>
        <v>0</v>
      </c>
      <c r="O348">
        <f t="shared" si="35"/>
        <v>0</v>
      </c>
    </row>
    <row r="349" spans="1:15">
      <c r="A349" s="5" t="s">
        <v>20</v>
      </c>
      <c r="B349" s="5">
        <v>4210</v>
      </c>
      <c r="C349" s="7">
        <v>0.80250798980000004</v>
      </c>
      <c r="D349" s="6">
        <v>0.309</v>
      </c>
      <c r="E349" s="6">
        <v>46.66</v>
      </c>
      <c r="F349" s="6">
        <v>0.7</v>
      </c>
      <c r="G349" s="6">
        <v>0.09</v>
      </c>
      <c r="H349" s="5">
        <v>1</v>
      </c>
      <c r="I349" s="27">
        <f t="shared" si="30"/>
        <v>0.7</v>
      </c>
      <c r="J349" s="27">
        <f t="shared" si="31"/>
        <v>0.09</v>
      </c>
      <c r="K349" s="5">
        <v>458</v>
      </c>
      <c r="L349" s="5">
        <f t="shared" si="32"/>
        <v>1</v>
      </c>
      <c r="M349">
        <f t="shared" si="33"/>
        <v>1189</v>
      </c>
      <c r="N349">
        <f t="shared" si="34"/>
        <v>2</v>
      </c>
      <c r="O349">
        <f t="shared" si="35"/>
        <v>0.2</v>
      </c>
    </row>
    <row r="350" spans="1:15">
      <c r="A350" s="5" t="s">
        <v>20</v>
      </c>
      <c r="B350" s="5">
        <v>4210</v>
      </c>
      <c r="C350" s="7">
        <v>1.775797E-3</v>
      </c>
      <c r="D350" s="6">
        <v>0.309</v>
      </c>
      <c r="E350" s="6">
        <v>46.66</v>
      </c>
      <c r="F350" s="6">
        <v>0.7</v>
      </c>
      <c r="G350" s="6">
        <v>0.09</v>
      </c>
      <c r="H350" s="5">
        <v>1</v>
      </c>
      <c r="I350" s="27">
        <f t="shared" si="30"/>
        <v>0.7</v>
      </c>
      <c r="J350" s="27">
        <f t="shared" si="31"/>
        <v>0.09</v>
      </c>
      <c r="K350" s="5">
        <v>7</v>
      </c>
      <c r="L350" s="5">
        <f t="shared" si="32"/>
        <v>0</v>
      </c>
      <c r="M350">
        <f t="shared" si="33"/>
        <v>3</v>
      </c>
      <c r="N350">
        <f t="shared" si="34"/>
        <v>0</v>
      </c>
      <c r="O350">
        <f t="shared" si="35"/>
        <v>0</v>
      </c>
    </row>
    <row r="351" spans="1:15">
      <c r="A351" s="5" t="s">
        <v>20</v>
      </c>
      <c r="B351" s="5">
        <v>4210</v>
      </c>
      <c r="C351" s="7">
        <v>0.41050786769999997</v>
      </c>
      <c r="D351" s="6">
        <v>0.309</v>
      </c>
      <c r="E351" s="6">
        <v>46.66</v>
      </c>
      <c r="F351" s="6">
        <v>0.7</v>
      </c>
      <c r="G351" s="6">
        <v>0.09</v>
      </c>
      <c r="H351" s="5">
        <v>1</v>
      </c>
      <c r="I351" s="27">
        <f t="shared" si="30"/>
        <v>0.7</v>
      </c>
      <c r="J351" s="27">
        <f t="shared" si="31"/>
        <v>0.09</v>
      </c>
      <c r="K351" s="5">
        <v>1038</v>
      </c>
      <c r="L351" s="5">
        <f t="shared" si="32"/>
        <v>0</v>
      </c>
      <c r="M351">
        <f t="shared" si="33"/>
        <v>608</v>
      </c>
      <c r="N351">
        <f t="shared" si="34"/>
        <v>1</v>
      </c>
      <c r="O351">
        <f t="shared" si="35"/>
        <v>0.1</v>
      </c>
    </row>
    <row r="352" spans="1:15">
      <c r="A352" s="5" t="s">
        <v>20</v>
      </c>
      <c r="B352" s="5">
        <v>3200</v>
      </c>
      <c r="C352" s="7">
        <v>0.1717923774</v>
      </c>
      <c r="D352" s="6">
        <v>0.28699999999999998</v>
      </c>
      <c r="E352" s="6">
        <v>46.66</v>
      </c>
      <c r="F352" s="6">
        <v>1.2</v>
      </c>
      <c r="G352" s="6">
        <v>6.4000000000000001E-2</v>
      </c>
      <c r="H352" s="5">
        <v>1</v>
      </c>
      <c r="I352" s="27">
        <f t="shared" si="30"/>
        <v>1.2</v>
      </c>
      <c r="J352" s="27">
        <f t="shared" si="31"/>
        <v>6.4000000000000001E-2</v>
      </c>
      <c r="K352" s="5">
        <v>83</v>
      </c>
      <c r="L352" s="5">
        <f t="shared" si="32"/>
        <v>0</v>
      </c>
      <c r="M352">
        <f t="shared" si="33"/>
        <v>236</v>
      </c>
      <c r="N352">
        <f t="shared" si="34"/>
        <v>1</v>
      </c>
      <c r="O352">
        <f t="shared" si="35"/>
        <v>0</v>
      </c>
    </row>
    <row r="353" spans="1:15">
      <c r="A353" s="5" t="s">
        <v>20</v>
      </c>
      <c r="B353" s="5">
        <v>4210</v>
      </c>
      <c r="C353" s="7">
        <v>0.65214739509999997</v>
      </c>
      <c r="D353" s="6">
        <v>0.309</v>
      </c>
      <c r="E353" s="6">
        <v>46.66</v>
      </c>
      <c r="F353" s="6">
        <v>0.7</v>
      </c>
      <c r="G353" s="6">
        <v>0.09</v>
      </c>
      <c r="H353" s="5">
        <v>1</v>
      </c>
      <c r="I353" s="27">
        <f t="shared" si="30"/>
        <v>0.7</v>
      </c>
      <c r="J353" s="27">
        <f t="shared" si="31"/>
        <v>0.09</v>
      </c>
      <c r="K353" s="5">
        <v>1068</v>
      </c>
      <c r="L353" s="5">
        <f t="shared" si="32"/>
        <v>1</v>
      </c>
      <c r="M353">
        <f t="shared" si="33"/>
        <v>966</v>
      </c>
      <c r="N353">
        <f t="shared" si="34"/>
        <v>1</v>
      </c>
      <c r="O353">
        <f t="shared" si="35"/>
        <v>0.2</v>
      </c>
    </row>
    <row r="354" spans="1:15">
      <c r="A354" s="5" t="s">
        <v>20</v>
      </c>
      <c r="B354" s="5">
        <v>4210</v>
      </c>
      <c r="C354" s="7">
        <v>0.31678234669999999</v>
      </c>
      <c r="D354" s="6">
        <v>0.10199999999999999</v>
      </c>
      <c r="E354" s="6">
        <v>46.66</v>
      </c>
      <c r="F354" s="6">
        <v>0.7</v>
      </c>
      <c r="G354" s="6">
        <v>0.09</v>
      </c>
      <c r="H354" s="5">
        <v>1</v>
      </c>
      <c r="I354" s="27">
        <f t="shared" si="30"/>
        <v>0.7</v>
      </c>
      <c r="J354" s="27">
        <f t="shared" si="31"/>
        <v>0.09</v>
      </c>
      <c r="K354" s="5">
        <v>486</v>
      </c>
      <c r="L354" s="5">
        <f t="shared" si="32"/>
        <v>0</v>
      </c>
      <c r="M354">
        <f t="shared" si="33"/>
        <v>155</v>
      </c>
      <c r="N354">
        <f t="shared" si="34"/>
        <v>0</v>
      </c>
      <c r="O354">
        <f t="shared" si="35"/>
        <v>0</v>
      </c>
    </row>
    <row r="355" spans="1:15">
      <c r="A355" s="5" t="s">
        <v>20</v>
      </c>
      <c r="B355" s="5">
        <v>4210</v>
      </c>
      <c r="C355" s="7">
        <v>3.4631967899999998E-2</v>
      </c>
      <c r="D355" s="6">
        <v>0.10199999999999999</v>
      </c>
      <c r="E355" s="6">
        <v>46.66</v>
      </c>
      <c r="F355" s="6">
        <v>0.7</v>
      </c>
      <c r="G355" s="6">
        <v>0.09</v>
      </c>
      <c r="H355" s="5">
        <v>1</v>
      </c>
      <c r="I355" s="27">
        <f t="shared" si="30"/>
        <v>0.7</v>
      </c>
      <c r="J355" s="27">
        <f t="shared" si="31"/>
        <v>0.09</v>
      </c>
      <c r="K355" s="5">
        <v>6</v>
      </c>
      <c r="L355" s="5">
        <f t="shared" si="32"/>
        <v>0</v>
      </c>
      <c r="M355">
        <f t="shared" si="33"/>
        <v>17</v>
      </c>
      <c r="N355">
        <f t="shared" si="34"/>
        <v>0</v>
      </c>
      <c r="O355">
        <f t="shared" si="35"/>
        <v>0</v>
      </c>
    </row>
    <row r="356" spans="1:15">
      <c r="A356" s="5" t="s">
        <v>20</v>
      </c>
      <c r="B356" s="5">
        <v>4210</v>
      </c>
      <c r="C356" s="7">
        <v>0.1189357887</v>
      </c>
      <c r="D356" s="6">
        <v>0.309</v>
      </c>
      <c r="E356" s="6">
        <v>46.66</v>
      </c>
      <c r="F356" s="6">
        <v>0.7</v>
      </c>
      <c r="G356" s="6">
        <v>0.09</v>
      </c>
      <c r="H356" s="5">
        <v>1</v>
      </c>
      <c r="I356" s="27">
        <f t="shared" si="30"/>
        <v>0.7</v>
      </c>
      <c r="J356" s="27">
        <f t="shared" si="31"/>
        <v>0.09</v>
      </c>
      <c r="K356" s="5">
        <v>62</v>
      </c>
      <c r="L356" s="5">
        <f t="shared" si="32"/>
        <v>0</v>
      </c>
      <c r="M356">
        <f t="shared" si="33"/>
        <v>176</v>
      </c>
      <c r="N356">
        <f t="shared" si="34"/>
        <v>0</v>
      </c>
      <c r="O356">
        <f t="shared" si="35"/>
        <v>0</v>
      </c>
    </row>
    <row r="357" spans="1:15">
      <c r="A357" s="5" t="s">
        <v>20</v>
      </c>
      <c r="B357" s="5">
        <v>4210</v>
      </c>
      <c r="C357" s="7">
        <v>12.109891036100001</v>
      </c>
      <c r="D357" s="6">
        <v>0.309</v>
      </c>
      <c r="E357" s="6">
        <v>46.66</v>
      </c>
      <c r="F357" s="6">
        <v>0.7</v>
      </c>
      <c r="G357" s="6">
        <v>0.09</v>
      </c>
      <c r="H357" s="5">
        <v>1</v>
      </c>
      <c r="I357" s="27">
        <f t="shared" si="30"/>
        <v>0.7</v>
      </c>
      <c r="J357" s="27">
        <f t="shared" si="31"/>
        <v>0.09</v>
      </c>
      <c r="K357" s="5">
        <v>6582</v>
      </c>
      <c r="L357" s="5">
        <f t="shared" si="32"/>
        <v>15</v>
      </c>
      <c r="M357">
        <f t="shared" si="33"/>
        <v>17947</v>
      </c>
      <c r="N357">
        <f t="shared" si="34"/>
        <v>28</v>
      </c>
      <c r="O357">
        <f t="shared" si="35"/>
        <v>3.6</v>
      </c>
    </row>
    <row r="358" spans="1:15">
      <c r="A358" s="5" t="s">
        <v>20</v>
      </c>
      <c r="B358" s="5">
        <v>4210</v>
      </c>
      <c r="C358" s="7">
        <v>0.13409142230000001</v>
      </c>
      <c r="D358" s="6">
        <v>0.309</v>
      </c>
      <c r="E358" s="6">
        <v>46.66</v>
      </c>
      <c r="F358" s="6">
        <v>0.7</v>
      </c>
      <c r="G358" s="6">
        <v>0.09</v>
      </c>
      <c r="H358" s="5">
        <v>1</v>
      </c>
      <c r="I358" s="27">
        <f t="shared" si="30"/>
        <v>0.7</v>
      </c>
      <c r="J358" s="27">
        <f t="shared" si="31"/>
        <v>0.09</v>
      </c>
      <c r="K358" s="5">
        <v>70</v>
      </c>
      <c r="L358" s="5">
        <f t="shared" si="32"/>
        <v>0</v>
      </c>
      <c r="M358">
        <f t="shared" si="33"/>
        <v>199</v>
      </c>
      <c r="N358">
        <f t="shared" si="34"/>
        <v>0</v>
      </c>
      <c r="O358">
        <f t="shared" si="35"/>
        <v>0</v>
      </c>
    </row>
    <row r="359" spans="1:15">
      <c r="A359" s="5" t="s">
        <v>20</v>
      </c>
      <c r="B359" s="5">
        <v>4210</v>
      </c>
      <c r="C359" s="7">
        <v>0.1035322504</v>
      </c>
      <c r="D359" s="6">
        <v>0.309</v>
      </c>
      <c r="E359" s="6">
        <v>46.66</v>
      </c>
      <c r="F359" s="6">
        <v>0.7</v>
      </c>
      <c r="G359" s="6">
        <v>0.09</v>
      </c>
      <c r="H359" s="5">
        <v>1</v>
      </c>
      <c r="I359" s="27">
        <f t="shared" si="30"/>
        <v>0.7</v>
      </c>
      <c r="J359" s="27">
        <f t="shared" si="31"/>
        <v>0.09</v>
      </c>
      <c r="K359" s="5">
        <v>54</v>
      </c>
      <c r="L359" s="5">
        <f t="shared" si="32"/>
        <v>0</v>
      </c>
      <c r="M359">
        <f t="shared" si="33"/>
        <v>153</v>
      </c>
      <c r="N359">
        <f t="shared" si="34"/>
        <v>0</v>
      </c>
      <c r="O359">
        <f t="shared" si="35"/>
        <v>0</v>
      </c>
    </row>
    <row r="360" spans="1:15">
      <c r="A360" s="5" t="s">
        <v>20</v>
      </c>
      <c r="B360" s="5">
        <v>4210</v>
      </c>
      <c r="C360" s="7">
        <v>2.4396787199999999E-2</v>
      </c>
      <c r="D360" s="6">
        <v>0.10199999999999999</v>
      </c>
      <c r="E360" s="6">
        <v>46.66</v>
      </c>
      <c r="F360" s="6">
        <v>0.7</v>
      </c>
      <c r="G360" s="6">
        <v>0.09</v>
      </c>
      <c r="H360" s="5">
        <v>1</v>
      </c>
      <c r="I360" s="27">
        <f t="shared" si="30"/>
        <v>0.7</v>
      </c>
      <c r="J360" s="27">
        <f t="shared" si="31"/>
        <v>0.09</v>
      </c>
      <c r="K360" s="5">
        <v>4</v>
      </c>
      <c r="L360" s="5">
        <f t="shared" si="32"/>
        <v>0</v>
      </c>
      <c r="M360">
        <f t="shared" si="33"/>
        <v>12</v>
      </c>
      <c r="N360">
        <f t="shared" si="34"/>
        <v>0</v>
      </c>
      <c r="O360">
        <f t="shared" si="35"/>
        <v>0</v>
      </c>
    </row>
    <row r="361" spans="1:15">
      <c r="A361" s="5" t="s">
        <v>20</v>
      </c>
      <c r="B361" s="5">
        <v>1750</v>
      </c>
      <c r="C361" s="7">
        <v>6.5355644099999999E-2</v>
      </c>
      <c r="D361" s="6">
        <v>0.68</v>
      </c>
      <c r="E361" s="6">
        <v>46.66</v>
      </c>
      <c r="F361" s="6">
        <v>1.8</v>
      </c>
      <c r="G361" s="6">
        <v>0.47799999999999998</v>
      </c>
      <c r="H361" s="5">
        <v>1</v>
      </c>
      <c r="I361" s="27">
        <f t="shared" si="30"/>
        <v>1.8</v>
      </c>
      <c r="J361" s="27">
        <f t="shared" si="31"/>
        <v>0.47799999999999998</v>
      </c>
      <c r="K361" s="5">
        <v>549</v>
      </c>
      <c r="L361" s="5">
        <f t="shared" si="32"/>
        <v>0</v>
      </c>
      <c r="M361">
        <f t="shared" si="33"/>
        <v>213</v>
      </c>
      <c r="N361">
        <f t="shared" si="34"/>
        <v>1</v>
      </c>
      <c r="O361">
        <f t="shared" si="35"/>
        <v>0.2</v>
      </c>
    </row>
    <row r="362" spans="1:15">
      <c r="A362" s="5" t="s">
        <v>20</v>
      </c>
      <c r="B362" s="5">
        <v>4210</v>
      </c>
      <c r="C362" s="7">
        <v>1.5615900000000001E-4</v>
      </c>
      <c r="D362" s="6">
        <v>0.10199999999999999</v>
      </c>
      <c r="E362" s="6">
        <v>46.66</v>
      </c>
      <c r="F362" s="6">
        <v>0.7</v>
      </c>
      <c r="G362" s="6">
        <v>0.09</v>
      </c>
      <c r="H362" s="5">
        <v>1</v>
      </c>
      <c r="I362" s="27">
        <f t="shared" si="30"/>
        <v>0.7</v>
      </c>
      <c r="J362" s="27">
        <f t="shared" si="31"/>
        <v>0.09</v>
      </c>
      <c r="K362" s="5">
        <v>7666</v>
      </c>
      <c r="L362" s="5">
        <f t="shared" si="32"/>
        <v>0</v>
      </c>
      <c r="M362">
        <f t="shared" si="33"/>
        <v>0</v>
      </c>
      <c r="N362">
        <f t="shared" si="34"/>
        <v>0</v>
      </c>
      <c r="O362">
        <f t="shared" si="35"/>
        <v>0</v>
      </c>
    </row>
    <row r="363" spans="1:15">
      <c r="A363" s="5" t="s">
        <v>20</v>
      </c>
      <c r="B363" s="5">
        <v>4210</v>
      </c>
      <c r="C363" s="7">
        <v>0.1085639811</v>
      </c>
      <c r="D363" s="6">
        <v>0.309</v>
      </c>
      <c r="E363" s="6">
        <v>46.66</v>
      </c>
      <c r="F363" s="6">
        <v>0.7</v>
      </c>
      <c r="G363" s="6">
        <v>0.09</v>
      </c>
      <c r="H363" s="5">
        <v>1</v>
      </c>
      <c r="I363" s="27">
        <f t="shared" si="30"/>
        <v>0.7</v>
      </c>
      <c r="J363" s="27">
        <f t="shared" si="31"/>
        <v>0.09</v>
      </c>
      <c r="K363" s="5">
        <v>56</v>
      </c>
      <c r="L363" s="5">
        <f t="shared" si="32"/>
        <v>0</v>
      </c>
      <c r="M363">
        <f t="shared" si="33"/>
        <v>161</v>
      </c>
      <c r="N363">
        <f t="shared" si="34"/>
        <v>0</v>
      </c>
      <c r="O363">
        <f t="shared" si="35"/>
        <v>0</v>
      </c>
    </row>
    <row r="364" spans="1:15">
      <c r="A364" s="5" t="s">
        <v>20</v>
      </c>
      <c r="B364" s="5">
        <v>4210</v>
      </c>
      <c r="C364" s="7">
        <v>9.6314830800000001E-2</v>
      </c>
      <c r="D364" s="6">
        <v>0.309</v>
      </c>
      <c r="E364" s="6">
        <v>46.66</v>
      </c>
      <c r="F364" s="6">
        <v>0.7</v>
      </c>
      <c r="G364" s="6">
        <v>0.09</v>
      </c>
      <c r="H364" s="5">
        <v>1</v>
      </c>
      <c r="I364" s="27">
        <f t="shared" si="30"/>
        <v>0.7</v>
      </c>
      <c r="J364" s="27">
        <f t="shared" si="31"/>
        <v>0.09</v>
      </c>
      <c r="K364" s="5">
        <v>50</v>
      </c>
      <c r="L364" s="5">
        <f t="shared" si="32"/>
        <v>0</v>
      </c>
      <c r="M364">
        <f t="shared" si="33"/>
        <v>143</v>
      </c>
      <c r="N364">
        <f t="shared" si="34"/>
        <v>0</v>
      </c>
      <c r="O364">
        <f t="shared" si="35"/>
        <v>0</v>
      </c>
    </row>
    <row r="365" spans="1:15">
      <c r="A365" s="5" t="s">
        <v>20</v>
      </c>
      <c r="B365" s="5">
        <v>4210</v>
      </c>
      <c r="C365" s="7">
        <v>1.13203392E-2</v>
      </c>
      <c r="D365" s="6">
        <v>0.10199999999999999</v>
      </c>
      <c r="E365" s="6">
        <v>46.66</v>
      </c>
      <c r="F365" s="6">
        <v>0.7</v>
      </c>
      <c r="G365" s="6">
        <v>0.09</v>
      </c>
      <c r="H365" s="5">
        <v>1</v>
      </c>
      <c r="I365" s="27">
        <f t="shared" si="30"/>
        <v>0.7</v>
      </c>
      <c r="J365" s="27">
        <f t="shared" si="31"/>
        <v>0.09</v>
      </c>
      <c r="K365" s="5">
        <v>2</v>
      </c>
      <c r="L365" s="5">
        <f t="shared" si="32"/>
        <v>0</v>
      </c>
      <c r="M365">
        <f t="shared" si="33"/>
        <v>6</v>
      </c>
      <c r="N365">
        <f t="shared" si="34"/>
        <v>0</v>
      </c>
      <c r="O365">
        <f t="shared" si="35"/>
        <v>0</v>
      </c>
    </row>
    <row r="366" spans="1:15">
      <c r="A366" s="5" t="s">
        <v>20</v>
      </c>
      <c r="B366" s="5">
        <v>4210</v>
      </c>
      <c r="C366" s="7">
        <v>7.2805017458999997</v>
      </c>
      <c r="D366" s="6">
        <v>0.309</v>
      </c>
      <c r="E366" s="6">
        <v>46.66</v>
      </c>
      <c r="F366" s="6">
        <v>0.7</v>
      </c>
      <c r="G366" s="6">
        <v>0.09</v>
      </c>
      <c r="H366" s="5">
        <v>1</v>
      </c>
      <c r="I366" s="27">
        <f t="shared" si="30"/>
        <v>0.7</v>
      </c>
      <c r="J366" s="27">
        <f t="shared" si="31"/>
        <v>0.09</v>
      </c>
      <c r="K366" s="5">
        <v>3806</v>
      </c>
      <c r="L366" s="5">
        <f t="shared" si="32"/>
        <v>9</v>
      </c>
      <c r="M366">
        <f t="shared" si="33"/>
        <v>10790</v>
      </c>
      <c r="N366">
        <f t="shared" si="34"/>
        <v>17</v>
      </c>
      <c r="O366">
        <f t="shared" si="35"/>
        <v>2.1</v>
      </c>
    </row>
    <row r="367" spans="1:15">
      <c r="A367" s="5" t="s">
        <v>20</v>
      </c>
      <c r="B367" s="5">
        <v>3200</v>
      </c>
      <c r="C367" s="7">
        <v>8.1397835500000001E-2</v>
      </c>
      <c r="D367" s="6">
        <v>0.06</v>
      </c>
      <c r="E367" s="6">
        <v>46.66</v>
      </c>
      <c r="F367" s="6">
        <v>1.2</v>
      </c>
      <c r="G367" s="6">
        <v>6.4000000000000001E-2</v>
      </c>
      <c r="H367" s="5">
        <v>1</v>
      </c>
      <c r="I367" s="27">
        <f t="shared" si="30"/>
        <v>1.2</v>
      </c>
      <c r="J367" s="27">
        <f t="shared" si="31"/>
        <v>6.4000000000000001E-2</v>
      </c>
      <c r="K367" s="5">
        <v>8</v>
      </c>
      <c r="L367" s="5">
        <f t="shared" si="32"/>
        <v>0</v>
      </c>
      <c r="M367">
        <f t="shared" si="33"/>
        <v>23</v>
      </c>
      <c r="N367">
        <f t="shared" si="34"/>
        <v>0</v>
      </c>
      <c r="O367">
        <f t="shared" si="35"/>
        <v>0</v>
      </c>
    </row>
    <row r="368" spans="1:15">
      <c r="A368" s="5" t="s">
        <v>20</v>
      </c>
      <c r="B368" s="5">
        <v>4210</v>
      </c>
      <c r="C368" s="7">
        <v>5.0386982800000001E-2</v>
      </c>
      <c r="D368" s="6">
        <v>0.10199999999999999</v>
      </c>
      <c r="E368" s="6">
        <v>46.66</v>
      </c>
      <c r="F368" s="6">
        <v>0.7</v>
      </c>
      <c r="G368" s="6">
        <v>0.09</v>
      </c>
      <c r="H368" s="5">
        <v>1</v>
      </c>
      <c r="I368" s="27">
        <f t="shared" si="30"/>
        <v>0.7</v>
      </c>
      <c r="J368" s="27">
        <f t="shared" si="31"/>
        <v>0.09</v>
      </c>
      <c r="K368" s="5">
        <v>9</v>
      </c>
      <c r="L368" s="5">
        <f t="shared" si="32"/>
        <v>0</v>
      </c>
      <c r="M368">
        <f t="shared" si="33"/>
        <v>25</v>
      </c>
      <c r="N368">
        <f t="shared" si="34"/>
        <v>0</v>
      </c>
      <c r="O368">
        <f t="shared" si="35"/>
        <v>0</v>
      </c>
    </row>
    <row r="369" spans="1:15">
      <c r="A369" s="5" t="s">
        <v>20</v>
      </c>
      <c r="B369" s="5">
        <v>3200</v>
      </c>
      <c r="C369" s="7">
        <v>4.0091925399999999E-2</v>
      </c>
      <c r="D369" s="6">
        <v>0.06</v>
      </c>
      <c r="E369" s="6">
        <v>46.66</v>
      </c>
      <c r="F369" s="6">
        <v>1.2</v>
      </c>
      <c r="G369" s="6">
        <v>6.4000000000000001E-2</v>
      </c>
      <c r="H369" s="5">
        <v>1</v>
      </c>
      <c r="I369" s="27">
        <f t="shared" si="30"/>
        <v>1.2</v>
      </c>
      <c r="J369" s="27">
        <f t="shared" si="31"/>
        <v>6.4000000000000001E-2</v>
      </c>
      <c r="K369" s="5">
        <v>4</v>
      </c>
      <c r="L369" s="5">
        <f t="shared" si="32"/>
        <v>0</v>
      </c>
      <c r="M369">
        <f t="shared" si="33"/>
        <v>12</v>
      </c>
      <c r="N369">
        <f t="shared" si="34"/>
        <v>0</v>
      </c>
      <c r="O369">
        <f t="shared" si="35"/>
        <v>0</v>
      </c>
    </row>
    <row r="370" spans="1:15">
      <c r="A370" s="5" t="s">
        <v>20</v>
      </c>
      <c r="B370" s="5">
        <v>3200</v>
      </c>
      <c r="C370" s="7">
        <v>0.4092239084</v>
      </c>
      <c r="D370" s="6">
        <v>0.06</v>
      </c>
      <c r="E370" s="6">
        <v>46.66</v>
      </c>
      <c r="F370" s="6">
        <v>1.2</v>
      </c>
      <c r="G370" s="6">
        <v>6.4000000000000001E-2</v>
      </c>
      <c r="H370" s="5">
        <v>1</v>
      </c>
      <c r="I370" s="27">
        <f t="shared" si="30"/>
        <v>1.2</v>
      </c>
      <c r="J370" s="27">
        <f t="shared" si="31"/>
        <v>6.4000000000000001E-2</v>
      </c>
      <c r="K370" s="5">
        <v>41</v>
      </c>
      <c r="L370" s="5">
        <f t="shared" si="32"/>
        <v>0</v>
      </c>
      <c r="M370">
        <f t="shared" si="33"/>
        <v>118</v>
      </c>
      <c r="N370">
        <f t="shared" si="34"/>
        <v>0</v>
      </c>
      <c r="O370">
        <f t="shared" si="35"/>
        <v>0</v>
      </c>
    </row>
    <row r="371" spans="1:15">
      <c r="A371" s="5" t="s">
        <v>20</v>
      </c>
      <c r="B371" s="5">
        <v>3200</v>
      </c>
      <c r="C371" s="7">
        <v>0.58831478270000004</v>
      </c>
      <c r="D371" s="6">
        <v>0.28699999999999998</v>
      </c>
      <c r="E371" s="6">
        <v>46.66</v>
      </c>
      <c r="F371" s="6">
        <v>1.2</v>
      </c>
      <c r="G371" s="6">
        <v>6.4000000000000001E-2</v>
      </c>
      <c r="H371" s="5">
        <v>1</v>
      </c>
      <c r="I371" s="27">
        <f t="shared" si="30"/>
        <v>1.2</v>
      </c>
      <c r="J371" s="27">
        <f t="shared" si="31"/>
        <v>6.4000000000000001E-2</v>
      </c>
      <c r="K371" s="5">
        <v>284</v>
      </c>
      <c r="L371" s="5">
        <f t="shared" si="32"/>
        <v>1</v>
      </c>
      <c r="M371">
        <f t="shared" si="33"/>
        <v>810</v>
      </c>
      <c r="N371">
        <f t="shared" si="34"/>
        <v>2</v>
      </c>
      <c r="O371">
        <f t="shared" si="35"/>
        <v>0.1</v>
      </c>
    </row>
    <row r="372" spans="1:15">
      <c r="A372" s="5" t="s">
        <v>20</v>
      </c>
      <c r="B372" s="5">
        <v>3200</v>
      </c>
      <c r="C372" s="7">
        <v>0.14237570860000001</v>
      </c>
      <c r="D372" s="6">
        <v>0.28699999999999998</v>
      </c>
      <c r="E372" s="6">
        <v>46.66</v>
      </c>
      <c r="F372" s="6">
        <v>1.2</v>
      </c>
      <c r="G372" s="6">
        <v>6.4000000000000001E-2</v>
      </c>
      <c r="H372" s="5">
        <v>1</v>
      </c>
      <c r="I372" s="27">
        <f t="shared" si="30"/>
        <v>1.2</v>
      </c>
      <c r="J372" s="27">
        <f t="shared" si="31"/>
        <v>6.4000000000000001E-2</v>
      </c>
      <c r="K372" s="5">
        <v>69</v>
      </c>
      <c r="L372" s="5">
        <f t="shared" si="32"/>
        <v>0</v>
      </c>
      <c r="M372">
        <f t="shared" si="33"/>
        <v>196</v>
      </c>
      <c r="N372">
        <f t="shared" si="34"/>
        <v>1</v>
      </c>
      <c r="O372">
        <f t="shared" si="35"/>
        <v>0</v>
      </c>
    </row>
    <row r="373" spans="1:15">
      <c r="A373" s="5" t="s">
        <v>20</v>
      </c>
      <c r="B373" s="5">
        <v>4210</v>
      </c>
      <c r="C373" s="7">
        <v>1.71187675E-2</v>
      </c>
      <c r="D373" s="6">
        <v>0.309</v>
      </c>
      <c r="E373" s="6">
        <v>46.66</v>
      </c>
      <c r="F373" s="6">
        <v>0.7</v>
      </c>
      <c r="G373" s="6">
        <v>0.09</v>
      </c>
      <c r="H373" s="5">
        <v>1</v>
      </c>
      <c r="I373" s="27">
        <f t="shared" si="30"/>
        <v>0.7</v>
      </c>
      <c r="J373" s="27">
        <f t="shared" si="31"/>
        <v>0.09</v>
      </c>
      <c r="K373" s="5">
        <v>9</v>
      </c>
      <c r="L373" s="5">
        <f t="shared" si="32"/>
        <v>0</v>
      </c>
      <c r="M373">
        <f t="shared" si="33"/>
        <v>25</v>
      </c>
      <c r="N373">
        <f t="shared" si="34"/>
        <v>0</v>
      </c>
      <c r="O373">
        <f t="shared" si="35"/>
        <v>0</v>
      </c>
    </row>
    <row r="374" spans="1:15">
      <c r="A374" s="5" t="s">
        <v>20</v>
      </c>
      <c r="B374" s="5">
        <v>3200</v>
      </c>
      <c r="C374" s="7">
        <v>5.4161527700000003E-2</v>
      </c>
      <c r="D374" s="6">
        <v>0.28699999999999998</v>
      </c>
      <c r="E374" s="6">
        <v>46.66</v>
      </c>
      <c r="F374" s="6">
        <v>1.2</v>
      </c>
      <c r="G374" s="6">
        <v>6.4000000000000001E-2</v>
      </c>
      <c r="H374" s="5">
        <v>1</v>
      </c>
      <c r="I374" s="27">
        <f t="shared" si="30"/>
        <v>1.2</v>
      </c>
      <c r="J374" s="27">
        <f t="shared" si="31"/>
        <v>6.4000000000000001E-2</v>
      </c>
      <c r="K374" s="5">
        <v>26</v>
      </c>
      <c r="L374" s="5">
        <f t="shared" si="32"/>
        <v>0</v>
      </c>
      <c r="M374">
        <f t="shared" si="33"/>
        <v>75</v>
      </c>
      <c r="N374">
        <f t="shared" si="34"/>
        <v>0</v>
      </c>
      <c r="O374">
        <f t="shared" si="35"/>
        <v>0</v>
      </c>
    </row>
    <row r="375" spans="1:15">
      <c r="A375" s="5" t="s">
        <v>20</v>
      </c>
      <c r="B375" s="5">
        <v>4210</v>
      </c>
      <c r="C375" s="7">
        <v>0.54220309749999995</v>
      </c>
      <c r="D375" s="6">
        <v>0.309</v>
      </c>
      <c r="E375" s="6">
        <v>46.66</v>
      </c>
      <c r="F375" s="6">
        <v>0.7</v>
      </c>
      <c r="G375" s="6">
        <v>0.09</v>
      </c>
      <c r="H375" s="5">
        <v>1</v>
      </c>
      <c r="I375" s="27">
        <f t="shared" si="30"/>
        <v>0.7</v>
      </c>
      <c r="J375" s="27">
        <f t="shared" si="31"/>
        <v>0.09</v>
      </c>
      <c r="K375" s="5">
        <v>282</v>
      </c>
      <c r="L375" s="5">
        <f t="shared" si="32"/>
        <v>1</v>
      </c>
      <c r="M375">
        <f t="shared" si="33"/>
        <v>804</v>
      </c>
      <c r="N375">
        <f t="shared" si="34"/>
        <v>1</v>
      </c>
      <c r="O375">
        <f t="shared" si="35"/>
        <v>0.2</v>
      </c>
    </row>
    <row r="376" spans="1:15">
      <c r="A376" s="5" t="s">
        <v>20</v>
      </c>
      <c r="B376" s="5">
        <v>3200</v>
      </c>
      <c r="C376" s="7">
        <v>0.75017334309999995</v>
      </c>
      <c r="D376" s="6">
        <v>0.28699999999999998</v>
      </c>
      <c r="E376" s="6">
        <v>46.66</v>
      </c>
      <c r="F376" s="6">
        <v>1.2</v>
      </c>
      <c r="G376" s="6">
        <v>6.4000000000000001E-2</v>
      </c>
      <c r="H376" s="5">
        <v>1</v>
      </c>
      <c r="I376" s="27">
        <f t="shared" si="30"/>
        <v>1.2</v>
      </c>
      <c r="J376" s="27">
        <f t="shared" si="31"/>
        <v>6.4000000000000001E-2</v>
      </c>
      <c r="K376" s="5">
        <v>362</v>
      </c>
      <c r="L376" s="5">
        <f t="shared" si="32"/>
        <v>1</v>
      </c>
      <c r="M376">
        <f t="shared" si="33"/>
        <v>1033</v>
      </c>
      <c r="N376">
        <f t="shared" si="34"/>
        <v>3</v>
      </c>
      <c r="O376">
        <f t="shared" si="35"/>
        <v>0.1</v>
      </c>
    </row>
    <row r="377" spans="1:15">
      <c r="A377" s="5" t="s">
        <v>20</v>
      </c>
      <c r="B377" s="5">
        <v>3200</v>
      </c>
      <c r="C377" s="7">
        <v>0.13850927939999999</v>
      </c>
      <c r="D377" s="6">
        <v>0.28699999999999998</v>
      </c>
      <c r="E377" s="6">
        <v>46.66</v>
      </c>
      <c r="F377" s="6">
        <v>1.2</v>
      </c>
      <c r="G377" s="6">
        <v>6.4000000000000001E-2</v>
      </c>
      <c r="H377" s="5">
        <v>1</v>
      </c>
      <c r="I377" s="27">
        <f t="shared" si="30"/>
        <v>1.2</v>
      </c>
      <c r="J377" s="27">
        <f t="shared" si="31"/>
        <v>6.4000000000000001E-2</v>
      </c>
      <c r="K377" s="5">
        <v>67</v>
      </c>
      <c r="L377" s="5">
        <f t="shared" si="32"/>
        <v>0</v>
      </c>
      <c r="M377">
        <f t="shared" si="33"/>
        <v>191</v>
      </c>
      <c r="N377">
        <f t="shared" si="34"/>
        <v>1</v>
      </c>
      <c r="O377">
        <f t="shared" si="35"/>
        <v>0</v>
      </c>
    </row>
    <row r="378" spans="1:15">
      <c r="A378" s="5" t="s">
        <v>20</v>
      </c>
      <c r="B378" s="5">
        <v>4210</v>
      </c>
      <c r="C378" s="7">
        <v>0.1114661169</v>
      </c>
      <c r="D378" s="6">
        <v>0.309</v>
      </c>
      <c r="E378" s="6">
        <v>46.66</v>
      </c>
      <c r="F378" s="6">
        <v>0.7</v>
      </c>
      <c r="G378" s="6">
        <v>0.09</v>
      </c>
      <c r="H378" s="5">
        <v>1</v>
      </c>
      <c r="I378" s="27">
        <f t="shared" si="30"/>
        <v>0.7</v>
      </c>
      <c r="J378" s="27">
        <f t="shared" si="31"/>
        <v>0.09</v>
      </c>
      <c r="K378" s="5">
        <v>58</v>
      </c>
      <c r="L378" s="5">
        <f t="shared" si="32"/>
        <v>0</v>
      </c>
      <c r="M378">
        <f t="shared" si="33"/>
        <v>165</v>
      </c>
      <c r="N378">
        <f t="shared" si="34"/>
        <v>0</v>
      </c>
      <c r="O378">
        <f t="shared" si="35"/>
        <v>0</v>
      </c>
    </row>
    <row r="379" spans="1:15">
      <c r="A379" s="5" t="s">
        <v>20</v>
      </c>
      <c r="B379" s="5">
        <v>4210</v>
      </c>
      <c r="C379" s="7">
        <v>2.87069158E-2</v>
      </c>
      <c r="D379" s="6">
        <v>0.10199999999999999</v>
      </c>
      <c r="E379" s="6">
        <v>46.66</v>
      </c>
      <c r="F379" s="6">
        <v>0.7</v>
      </c>
      <c r="G379" s="6">
        <v>0.09</v>
      </c>
      <c r="H379" s="5">
        <v>1</v>
      </c>
      <c r="I379" s="27">
        <f t="shared" si="30"/>
        <v>0.7</v>
      </c>
      <c r="J379" s="27">
        <f t="shared" si="31"/>
        <v>0.09</v>
      </c>
      <c r="K379" s="5">
        <v>5</v>
      </c>
      <c r="L379" s="5">
        <f t="shared" si="32"/>
        <v>0</v>
      </c>
      <c r="M379">
        <f t="shared" si="33"/>
        <v>14</v>
      </c>
      <c r="N379">
        <f t="shared" si="34"/>
        <v>0</v>
      </c>
      <c r="O379">
        <f t="shared" si="35"/>
        <v>0</v>
      </c>
    </row>
    <row r="380" spans="1:15">
      <c r="A380" s="5" t="s">
        <v>20</v>
      </c>
      <c r="B380" s="5">
        <v>4210</v>
      </c>
      <c r="C380" s="7">
        <v>7.6067536000000005E-2</v>
      </c>
      <c r="D380" s="6">
        <v>0.309</v>
      </c>
      <c r="E380" s="6">
        <v>46.66</v>
      </c>
      <c r="F380" s="6">
        <v>0.7</v>
      </c>
      <c r="G380" s="6">
        <v>0.09</v>
      </c>
      <c r="H380" s="5">
        <v>1</v>
      </c>
      <c r="I380" s="27">
        <f t="shared" si="30"/>
        <v>0.7</v>
      </c>
      <c r="J380" s="27">
        <f t="shared" si="31"/>
        <v>0.09</v>
      </c>
      <c r="K380" s="5">
        <v>40</v>
      </c>
      <c r="L380" s="5">
        <f t="shared" si="32"/>
        <v>0</v>
      </c>
      <c r="M380">
        <f t="shared" si="33"/>
        <v>113</v>
      </c>
      <c r="N380">
        <f t="shared" si="34"/>
        <v>0</v>
      </c>
      <c r="O380">
        <f t="shared" si="35"/>
        <v>0</v>
      </c>
    </row>
    <row r="381" spans="1:15">
      <c r="A381" s="5" t="s">
        <v>20</v>
      </c>
      <c r="B381" s="5">
        <v>4210</v>
      </c>
      <c r="C381" s="7">
        <v>5.7500971099999999E-2</v>
      </c>
      <c r="D381" s="6">
        <v>0.309</v>
      </c>
      <c r="E381" s="6">
        <v>46.66</v>
      </c>
      <c r="F381" s="6">
        <v>0.7</v>
      </c>
      <c r="G381" s="6">
        <v>0.09</v>
      </c>
      <c r="H381" s="5">
        <v>1</v>
      </c>
      <c r="I381" s="27">
        <f t="shared" si="30"/>
        <v>0.7</v>
      </c>
      <c r="J381" s="27">
        <f t="shared" si="31"/>
        <v>0.09</v>
      </c>
      <c r="K381" s="5">
        <v>30</v>
      </c>
      <c r="L381" s="5">
        <f t="shared" si="32"/>
        <v>0</v>
      </c>
      <c r="M381">
        <f t="shared" si="33"/>
        <v>85</v>
      </c>
      <c r="N381">
        <f t="shared" si="34"/>
        <v>0</v>
      </c>
      <c r="O381">
        <f t="shared" si="35"/>
        <v>0</v>
      </c>
    </row>
    <row r="382" spans="1:15">
      <c r="A382" s="5" t="s">
        <v>20</v>
      </c>
      <c r="B382" s="5">
        <v>3200</v>
      </c>
      <c r="C382" s="7">
        <v>0.71866008400000003</v>
      </c>
      <c r="D382" s="6">
        <v>0.28699999999999998</v>
      </c>
      <c r="E382" s="6">
        <v>46.66</v>
      </c>
      <c r="F382" s="6">
        <v>1.2</v>
      </c>
      <c r="G382" s="6">
        <v>6.4000000000000001E-2</v>
      </c>
      <c r="H382" s="5">
        <v>1</v>
      </c>
      <c r="I382" s="27">
        <f t="shared" si="30"/>
        <v>1.2</v>
      </c>
      <c r="J382" s="27">
        <f t="shared" si="31"/>
        <v>6.4000000000000001E-2</v>
      </c>
      <c r="K382" s="5">
        <v>360</v>
      </c>
      <c r="L382" s="5">
        <f t="shared" si="32"/>
        <v>1</v>
      </c>
      <c r="M382">
        <f t="shared" si="33"/>
        <v>989</v>
      </c>
      <c r="N382">
        <f t="shared" si="34"/>
        <v>3</v>
      </c>
      <c r="O382">
        <f t="shared" si="35"/>
        <v>0.1</v>
      </c>
    </row>
    <row r="383" spans="1:15">
      <c r="A383" s="5" t="s">
        <v>20</v>
      </c>
      <c r="B383" s="5">
        <v>4210</v>
      </c>
      <c r="C383" s="7">
        <v>5.4291287399999999E-2</v>
      </c>
      <c r="D383" s="6">
        <v>0.309</v>
      </c>
      <c r="E383" s="6">
        <v>46.66</v>
      </c>
      <c r="F383" s="6">
        <v>0.7</v>
      </c>
      <c r="G383" s="6">
        <v>0.09</v>
      </c>
      <c r="H383" s="5">
        <v>1</v>
      </c>
      <c r="I383" s="27">
        <f t="shared" si="30"/>
        <v>0.7</v>
      </c>
      <c r="J383" s="27">
        <f t="shared" si="31"/>
        <v>0.09</v>
      </c>
      <c r="K383" s="5">
        <v>65</v>
      </c>
      <c r="L383" s="5">
        <f t="shared" si="32"/>
        <v>0</v>
      </c>
      <c r="M383">
        <f t="shared" si="33"/>
        <v>80</v>
      </c>
      <c r="N383">
        <f t="shared" si="34"/>
        <v>0</v>
      </c>
      <c r="O383">
        <f t="shared" si="35"/>
        <v>0</v>
      </c>
    </row>
    <row r="384" spans="1:15">
      <c r="A384" s="5" t="s">
        <v>20</v>
      </c>
      <c r="B384" s="5">
        <v>3200</v>
      </c>
      <c r="C384" s="7">
        <v>0.1130831845</v>
      </c>
      <c r="D384" s="6">
        <v>0.28699999999999998</v>
      </c>
      <c r="E384" s="6">
        <v>46.66</v>
      </c>
      <c r="F384" s="6">
        <v>1.2</v>
      </c>
      <c r="G384" s="6">
        <v>6.4000000000000001E-2</v>
      </c>
      <c r="H384" s="5">
        <v>1</v>
      </c>
      <c r="I384" s="27">
        <f t="shared" si="30"/>
        <v>1.2</v>
      </c>
      <c r="J384" s="27">
        <f t="shared" si="31"/>
        <v>6.4000000000000001E-2</v>
      </c>
      <c r="K384" s="5">
        <v>55</v>
      </c>
      <c r="L384" s="5">
        <f t="shared" si="32"/>
        <v>0</v>
      </c>
      <c r="M384">
        <f t="shared" si="33"/>
        <v>156</v>
      </c>
      <c r="N384">
        <f t="shared" si="34"/>
        <v>0</v>
      </c>
      <c r="O384">
        <f t="shared" si="35"/>
        <v>0</v>
      </c>
    </row>
    <row r="385" spans="1:15">
      <c r="A385" s="5" t="s">
        <v>20</v>
      </c>
      <c r="B385" s="5">
        <v>3200</v>
      </c>
      <c r="C385" s="7">
        <v>3.7170707800000001E-2</v>
      </c>
      <c r="D385" s="6">
        <v>0.28699999999999998</v>
      </c>
      <c r="E385" s="6">
        <v>46.66</v>
      </c>
      <c r="F385" s="6">
        <v>1.2</v>
      </c>
      <c r="G385" s="6">
        <v>6.4000000000000001E-2</v>
      </c>
      <c r="H385" s="5">
        <v>1</v>
      </c>
      <c r="I385" s="27">
        <f t="shared" si="30"/>
        <v>1.2</v>
      </c>
      <c r="J385" s="27">
        <f t="shared" si="31"/>
        <v>6.4000000000000001E-2</v>
      </c>
      <c r="K385" s="5">
        <v>18</v>
      </c>
      <c r="L385" s="5">
        <f t="shared" si="32"/>
        <v>0</v>
      </c>
      <c r="M385">
        <f t="shared" si="33"/>
        <v>51</v>
      </c>
      <c r="N385">
        <f t="shared" si="34"/>
        <v>0</v>
      </c>
      <c r="O385">
        <f t="shared" si="35"/>
        <v>0</v>
      </c>
    </row>
    <row r="386" spans="1:15">
      <c r="A386" s="5" t="s">
        <v>20</v>
      </c>
      <c r="B386" s="5">
        <v>3200</v>
      </c>
      <c r="C386" s="7">
        <v>1.5675425635</v>
      </c>
      <c r="D386" s="6">
        <v>0.28699999999999998</v>
      </c>
      <c r="E386" s="6">
        <v>46.66</v>
      </c>
      <c r="F386" s="6">
        <v>1.2</v>
      </c>
      <c r="G386" s="6">
        <v>6.4000000000000001E-2</v>
      </c>
      <c r="H386" s="5">
        <v>1</v>
      </c>
      <c r="I386" s="27">
        <f t="shared" si="30"/>
        <v>1.2</v>
      </c>
      <c r="J386" s="27">
        <f t="shared" si="31"/>
        <v>6.4000000000000001E-2</v>
      </c>
      <c r="K386" s="5">
        <v>756</v>
      </c>
      <c r="L386" s="5">
        <f t="shared" si="32"/>
        <v>2</v>
      </c>
      <c r="M386">
        <f t="shared" si="33"/>
        <v>2158</v>
      </c>
      <c r="N386">
        <f t="shared" si="34"/>
        <v>6</v>
      </c>
      <c r="O386">
        <f t="shared" si="35"/>
        <v>0.3</v>
      </c>
    </row>
    <row r="387" spans="1:15">
      <c r="A387" s="5" t="s">
        <v>20</v>
      </c>
      <c r="B387" s="5">
        <v>4210</v>
      </c>
      <c r="C387" s="7">
        <v>0.1141994197</v>
      </c>
      <c r="D387" s="6">
        <v>0.309</v>
      </c>
      <c r="E387" s="6">
        <v>46.66</v>
      </c>
      <c r="F387" s="6">
        <v>0.7</v>
      </c>
      <c r="G387" s="6">
        <v>0.09</v>
      </c>
      <c r="H387" s="5">
        <v>1</v>
      </c>
      <c r="I387" s="27">
        <f t="shared" ref="I387:I391" si="36">F387</f>
        <v>0.7</v>
      </c>
      <c r="J387" s="27">
        <f t="shared" ref="J387:J391" si="37">G387</f>
        <v>0.09</v>
      </c>
      <c r="K387" s="5">
        <v>59</v>
      </c>
      <c r="L387" s="5">
        <f t="shared" ref="L387:L450" si="38">ROUND(E387*D387*C387/12,0)</f>
        <v>0</v>
      </c>
      <c r="M387">
        <f t="shared" ref="M387:M450" si="39">ROUND(E387*D387*C387*102.79,0)</f>
        <v>169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5" t="s">
        <v>20</v>
      </c>
      <c r="B388" s="5">
        <v>3200</v>
      </c>
      <c r="C388" s="7">
        <v>0.1053801674</v>
      </c>
      <c r="D388" s="6">
        <v>0.28699999999999998</v>
      </c>
      <c r="E388" s="6">
        <v>46.66</v>
      </c>
      <c r="F388" s="6">
        <v>1.2</v>
      </c>
      <c r="G388" s="6">
        <v>6.4000000000000001E-2</v>
      </c>
      <c r="H388" s="5">
        <v>1</v>
      </c>
      <c r="I388" s="27">
        <f t="shared" si="36"/>
        <v>1.2</v>
      </c>
      <c r="J388" s="27">
        <f t="shared" si="37"/>
        <v>6.4000000000000001E-2</v>
      </c>
      <c r="K388" s="5">
        <v>67</v>
      </c>
      <c r="L388" s="5">
        <f t="shared" si="38"/>
        <v>0</v>
      </c>
      <c r="M388">
        <f t="shared" si="39"/>
        <v>145</v>
      </c>
      <c r="N388">
        <f t="shared" si="40"/>
        <v>0</v>
      </c>
      <c r="O388">
        <f t="shared" si="41"/>
        <v>0</v>
      </c>
    </row>
    <row r="389" spans="1:15">
      <c r="A389" s="5" t="s">
        <v>20</v>
      </c>
      <c r="B389" s="5">
        <v>1750</v>
      </c>
      <c r="C389" s="7">
        <v>1.3259219738000001</v>
      </c>
      <c r="D389" s="6">
        <v>0.76800000000000002</v>
      </c>
      <c r="E389" s="6">
        <v>46.66</v>
      </c>
      <c r="F389" s="6">
        <v>1.8</v>
      </c>
      <c r="G389" s="6">
        <v>0.47799999999999998</v>
      </c>
      <c r="H389" s="5">
        <v>1</v>
      </c>
      <c r="I389" s="27">
        <f t="shared" si="36"/>
        <v>1.8</v>
      </c>
      <c r="J389" s="27">
        <f t="shared" si="37"/>
        <v>0.47799999999999998</v>
      </c>
      <c r="K389" s="5">
        <v>2793</v>
      </c>
      <c r="L389" s="5">
        <f t="shared" si="38"/>
        <v>4</v>
      </c>
      <c r="M389">
        <f t="shared" si="39"/>
        <v>4884</v>
      </c>
      <c r="N389">
        <f t="shared" si="40"/>
        <v>19</v>
      </c>
      <c r="O389">
        <f t="shared" si="41"/>
        <v>5.0999999999999996</v>
      </c>
    </row>
    <row r="390" spans="1:15">
      <c r="A390" s="5" t="s">
        <v>20</v>
      </c>
      <c r="B390" s="5">
        <v>4210</v>
      </c>
      <c r="C390" s="7">
        <v>0.1000375849</v>
      </c>
      <c r="D390" s="6">
        <v>0.309</v>
      </c>
      <c r="E390" s="6">
        <v>46.66</v>
      </c>
      <c r="F390" s="6">
        <v>0.7</v>
      </c>
      <c r="G390" s="6">
        <v>0.09</v>
      </c>
      <c r="H390" s="5">
        <v>1</v>
      </c>
      <c r="I390" s="27">
        <f t="shared" si="36"/>
        <v>0.7</v>
      </c>
      <c r="J390" s="27">
        <f t="shared" si="37"/>
        <v>0.09</v>
      </c>
      <c r="K390" s="5">
        <v>74</v>
      </c>
      <c r="L390" s="5">
        <f t="shared" si="38"/>
        <v>0</v>
      </c>
      <c r="M390">
        <f t="shared" si="39"/>
        <v>148</v>
      </c>
      <c r="N390">
        <f t="shared" si="40"/>
        <v>0</v>
      </c>
      <c r="O390">
        <f t="shared" si="41"/>
        <v>0</v>
      </c>
    </row>
    <row r="391" spans="1:15">
      <c r="A391" s="5" t="s">
        <v>20</v>
      </c>
      <c r="B391" s="5">
        <v>1750</v>
      </c>
      <c r="C391" s="7">
        <v>1.4158413207</v>
      </c>
      <c r="D391" s="6">
        <v>0.752</v>
      </c>
      <c r="E391" s="6">
        <v>46.66</v>
      </c>
      <c r="F391" s="6">
        <v>1.8</v>
      </c>
      <c r="G391" s="6">
        <v>0.47799999999999998</v>
      </c>
      <c r="H391" s="5">
        <v>0</v>
      </c>
      <c r="I391" s="27">
        <f>F391*0.7</f>
        <v>1.26</v>
      </c>
      <c r="J391" s="27">
        <f>G391*0.5</f>
        <v>0.23899999999999999</v>
      </c>
      <c r="K391" s="5">
        <v>2565</v>
      </c>
      <c r="L391" s="5">
        <f t="shared" si="38"/>
        <v>4</v>
      </c>
      <c r="M391">
        <f t="shared" si="39"/>
        <v>5107</v>
      </c>
      <c r="N391">
        <f t="shared" si="40"/>
        <v>14</v>
      </c>
      <c r="O391">
        <f t="shared" si="41"/>
        <v>2.7</v>
      </c>
    </row>
    <row r="392" spans="1:15">
      <c r="A392" s="5" t="s">
        <v>20</v>
      </c>
      <c r="B392" s="5">
        <v>1750</v>
      </c>
      <c r="C392" s="7">
        <v>2.0292319999999999E-2</v>
      </c>
      <c r="D392" s="6">
        <v>0.752</v>
      </c>
      <c r="E392" s="6">
        <v>46.66</v>
      </c>
      <c r="F392" s="6">
        <v>1.8</v>
      </c>
      <c r="G392" s="6">
        <v>0.47799999999999998</v>
      </c>
      <c r="H392" s="5">
        <v>0</v>
      </c>
      <c r="I392" s="27">
        <f t="shared" ref="I392:I455" si="42">F392*0.7</f>
        <v>1.26</v>
      </c>
      <c r="J392" s="27">
        <f t="shared" ref="J392:J455" si="43">G392*0.5</f>
        <v>0.23899999999999999</v>
      </c>
      <c r="K392" s="5">
        <v>26</v>
      </c>
      <c r="L392" s="5">
        <f t="shared" si="38"/>
        <v>0</v>
      </c>
      <c r="M392">
        <f t="shared" si="39"/>
        <v>73</v>
      </c>
      <c r="N392">
        <f t="shared" si="40"/>
        <v>0</v>
      </c>
      <c r="O392">
        <f t="shared" si="41"/>
        <v>0</v>
      </c>
    </row>
    <row r="393" spans="1:15">
      <c r="A393" s="5" t="s">
        <v>20</v>
      </c>
      <c r="B393" s="5">
        <v>1750</v>
      </c>
      <c r="C393" s="7">
        <v>0.15007843009999999</v>
      </c>
      <c r="D393" s="6">
        <v>0.76800000000000002</v>
      </c>
      <c r="E393" s="6">
        <v>46.66</v>
      </c>
      <c r="F393" s="6">
        <v>1.8</v>
      </c>
      <c r="G393" s="6">
        <v>0.47799999999999998</v>
      </c>
      <c r="H393" s="5">
        <v>0</v>
      </c>
      <c r="I393" s="27">
        <f t="shared" si="42"/>
        <v>1.26</v>
      </c>
      <c r="J393" s="27">
        <f t="shared" si="43"/>
        <v>0.23899999999999999</v>
      </c>
      <c r="K393" s="5">
        <v>194</v>
      </c>
      <c r="L393" s="5">
        <f t="shared" si="38"/>
        <v>0</v>
      </c>
      <c r="M393">
        <f t="shared" si="39"/>
        <v>553</v>
      </c>
      <c r="N393">
        <f t="shared" si="40"/>
        <v>2</v>
      </c>
      <c r="O393">
        <f t="shared" si="41"/>
        <v>0.3</v>
      </c>
    </row>
    <row r="394" spans="1:15">
      <c r="A394" s="5" t="s">
        <v>20</v>
      </c>
      <c r="B394" s="5">
        <v>1750</v>
      </c>
      <c r="C394" s="7">
        <v>1.06647841E-2</v>
      </c>
      <c r="D394" s="6">
        <v>0.76800000000000002</v>
      </c>
      <c r="E394" s="6">
        <v>46.66</v>
      </c>
      <c r="F394" s="6">
        <v>1.8</v>
      </c>
      <c r="G394" s="6">
        <v>0.47799999999999998</v>
      </c>
      <c r="H394" s="5">
        <v>0</v>
      </c>
      <c r="I394" s="27">
        <f t="shared" si="42"/>
        <v>1.26</v>
      </c>
      <c r="J394" s="27">
        <f t="shared" si="43"/>
        <v>0.23899999999999999</v>
      </c>
      <c r="K394" s="5">
        <v>14</v>
      </c>
      <c r="L394" s="5">
        <f t="shared" si="38"/>
        <v>0</v>
      </c>
      <c r="M394">
        <f t="shared" si="39"/>
        <v>39</v>
      </c>
      <c r="N394">
        <f t="shared" si="40"/>
        <v>0</v>
      </c>
      <c r="O394">
        <f t="shared" si="41"/>
        <v>0</v>
      </c>
    </row>
    <row r="395" spans="1:15">
      <c r="A395" s="5" t="s">
        <v>20</v>
      </c>
      <c r="B395" s="5">
        <v>1750</v>
      </c>
      <c r="C395" s="7">
        <v>1.1177342599999999E-2</v>
      </c>
      <c r="D395" s="6">
        <v>0.752</v>
      </c>
      <c r="E395" s="6">
        <v>46.66</v>
      </c>
      <c r="F395" s="6">
        <v>1.8</v>
      </c>
      <c r="G395" s="6">
        <v>0.47799999999999998</v>
      </c>
      <c r="H395" s="5">
        <v>0</v>
      </c>
      <c r="I395" s="27">
        <f t="shared" si="42"/>
        <v>1.26</v>
      </c>
      <c r="J395" s="27">
        <f t="shared" si="43"/>
        <v>0.23899999999999999</v>
      </c>
      <c r="K395" s="5">
        <v>14</v>
      </c>
      <c r="L395" s="5">
        <f t="shared" si="38"/>
        <v>0</v>
      </c>
      <c r="M395">
        <f t="shared" si="39"/>
        <v>40</v>
      </c>
      <c r="N395">
        <f t="shared" si="40"/>
        <v>0</v>
      </c>
      <c r="O395">
        <f t="shared" si="41"/>
        <v>0</v>
      </c>
    </row>
    <row r="396" spans="1:15">
      <c r="A396" s="5" t="s">
        <v>20</v>
      </c>
      <c r="B396" s="5">
        <v>1750</v>
      </c>
      <c r="C396" s="7">
        <v>1.6672723786999999</v>
      </c>
      <c r="D396" s="6">
        <v>0.76800000000000002</v>
      </c>
      <c r="E396" s="6">
        <v>46.66</v>
      </c>
      <c r="F396" s="6">
        <v>1.8</v>
      </c>
      <c r="G396" s="6">
        <v>0.47799999999999998</v>
      </c>
      <c r="H396" s="5">
        <v>0</v>
      </c>
      <c r="I396" s="27">
        <f t="shared" si="42"/>
        <v>1.26</v>
      </c>
      <c r="J396" s="27">
        <f t="shared" si="43"/>
        <v>0.23899999999999999</v>
      </c>
      <c r="K396" s="5">
        <v>5614</v>
      </c>
      <c r="L396" s="5">
        <f t="shared" si="38"/>
        <v>5</v>
      </c>
      <c r="M396">
        <f t="shared" si="39"/>
        <v>6141</v>
      </c>
      <c r="N396">
        <f t="shared" si="40"/>
        <v>17</v>
      </c>
      <c r="O396">
        <f t="shared" si="41"/>
        <v>3.2</v>
      </c>
    </row>
    <row r="397" spans="1:15">
      <c r="A397" s="5" t="s">
        <v>20</v>
      </c>
      <c r="B397" s="5">
        <v>1750</v>
      </c>
      <c r="C397" s="7">
        <v>2.6478804299999999E-2</v>
      </c>
      <c r="D397" s="6">
        <v>0.752</v>
      </c>
      <c r="E397" s="6">
        <v>46.66</v>
      </c>
      <c r="F397" s="6">
        <v>1.8</v>
      </c>
      <c r="G397" s="6">
        <v>0.47799999999999998</v>
      </c>
      <c r="H397" s="5">
        <v>0</v>
      </c>
      <c r="I397" s="27">
        <f t="shared" si="42"/>
        <v>1.26</v>
      </c>
      <c r="J397" s="27">
        <f t="shared" si="43"/>
        <v>0.23899999999999999</v>
      </c>
      <c r="K397" s="5">
        <v>33</v>
      </c>
      <c r="L397" s="5">
        <f t="shared" si="38"/>
        <v>0</v>
      </c>
      <c r="M397">
        <f t="shared" si="39"/>
        <v>96</v>
      </c>
      <c r="N397">
        <f t="shared" si="40"/>
        <v>0</v>
      </c>
      <c r="O397">
        <f t="shared" si="41"/>
        <v>0.1</v>
      </c>
    </row>
    <row r="398" spans="1:15">
      <c r="A398" s="5" t="s">
        <v>20</v>
      </c>
      <c r="B398" s="5">
        <v>1750</v>
      </c>
      <c r="C398" s="7">
        <v>4.7367786699999997E-2</v>
      </c>
      <c r="D398" s="6">
        <v>0.752</v>
      </c>
      <c r="E398" s="6">
        <v>46.66</v>
      </c>
      <c r="F398" s="6">
        <v>1.8</v>
      </c>
      <c r="G398" s="6">
        <v>0.47799999999999998</v>
      </c>
      <c r="H398" s="5">
        <v>0</v>
      </c>
      <c r="I398" s="27">
        <f t="shared" si="42"/>
        <v>1.26</v>
      </c>
      <c r="J398" s="27">
        <f t="shared" si="43"/>
        <v>0.23899999999999999</v>
      </c>
      <c r="K398" s="5">
        <v>60</v>
      </c>
      <c r="L398" s="5">
        <f t="shared" si="38"/>
        <v>0</v>
      </c>
      <c r="M398">
        <f t="shared" si="39"/>
        <v>171</v>
      </c>
      <c r="N398">
        <f t="shared" si="40"/>
        <v>0</v>
      </c>
      <c r="O398">
        <f t="shared" si="41"/>
        <v>0.1</v>
      </c>
    </row>
    <row r="399" spans="1:15">
      <c r="A399" s="5" t="s">
        <v>20</v>
      </c>
      <c r="B399" s="5">
        <v>1750</v>
      </c>
      <c r="C399" s="7">
        <v>8.8872174700000001E-2</v>
      </c>
      <c r="D399" s="6">
        <v>0.752</v>
      </c>
      <c r="E399" s="6">
        <v>46.66</v>
      </c>
      <c r="F399" s="6">
        <v>1.8</v>
      </c>
      <c r="G399" s="6">
        <v>0.47799999999999998</v>
      </c>
      <c r="H399" s="5">
        <v>0</v>
      </c>
      <c r="I399" s="27">
        <f t="shared" si="42"/>
        <v>1.26</v>
      </c>
      <c r="J399" s="27">
        <f t="shared" si="43"/>
        <v>0.23899999999999999</v>
      </c>
      <c r="K399" s="5">
        <v>112</v>
      </c>
      <c r="L399" s="5">
        <f t="shared" si="38"/>
        <v>0</v>
      </c>
      <c r="M399">
        <f t="shared" si="39"/>
        <v>321</v>
      </c>
      <c r="N399">
        <f t="shared" si="40"/>
        <v>1</v>
      </c>
      <c r="O399">
        <f t="shared" si="41"/>
        <v>0.2</v>
      </c>
    </row>
    <row r="400" spans="1:15">
      <c r="A400" s="5" t="s">
        <v>20</v>
      </c>
      <c r="B400" s="5">
        <v>1750</v>
      </c>
      <c r="C400" s="7">
        <v>8.9965580700000006E-2</v>
      </c>
      <c r="D400" s="6">
        <v>0.752</v>
      </c>
      <c r="E400" s="6">
        <v>46.66</v>
      </c>
      <c r="F400" s="6">
        <v>1.8</v>
      </c>
      <c r="G400" s="6">
        <v>0.47799999999999998</v>
      </c>
      <c r="H400" s="5">
        <v>0</v>
      </c>
      <c r="I400" s="27">
        <f t="shared" si="42"/>
        <v>1.26</v>
      </c>
      <c r="J400" s="27">
        <f t="shared" si="43"/>
        <v>0.23899999999999999</v>
      </c>
      <c r="K400" s="5">
        <v>114</v>
      </c>
      <c r="L400" s="5">
        <f t="shared" si="38"/>
        <v>0</v>
      </c>
      <c r="M400">
        <f t="shared" si="39"/>
        <v>324</v>
      </c>
      <c r="N400">
        <f t="shared" si="40"/>
        <v>1</v>
      </c>
      <c r="O400">
        <f t="shared" si="41"/>
        <v>0.2</v>
      </c>
    </row>
    <row r="401" spans="1:15">
      <c r="A401" s="5" t="s">
        <v>20</v>
      </c>
      <c r="B401" s="5">
        <v>1750</v>
      </c>
      <c r="C401" s="7">
        <v>0.50131410850000002</v>
      </c>
      <c r="D401" s="6">
        <v>0.752</v>
      </c>
      <c r="E401" s="6">
        <v>46.66</v>
      </c>
      <c r="F401" s="6">
        <v>1.8</v>
      </c>
      <c r="G401" s="6">
        <v>0.47799999999999998</v>
      </c>
      <c r="H401" s="5">
        <v>0</v>
      </c>
      <c r="I401" s="27">
        <f t="shared" si="42"/>
        <v>1.26</v>
      </c>
      <c r="J401" s="27">
        <f t="shared" si="43"/>
        <v>0.23899999999999999</v>
      </c>
      <c r="K401" s="5">
        <v>634</v>
      </c>
      <c r="L401" s="5">
        <f t="shared" si="38"/>
        <v>1</v>
      </c>
      <c r="M401">
        <f t="shared" si="39"/>
        <v>1808</v>
      </c>
      <c r="N401">
        <f t="shared" si="40"/>
        <v>5</v>
      </c>
      <c r="O401">
        <f t="shared" si="41"/>
        <v>1</v>
      </c>
    </row>
    <row r="402" spans="1:15">
      <c r="A402" s="5" t="s">
        <v>20</v>
      </c>
      <c r="B402" s="5">
        <v>1750</v>
      </c>
      <c r="C402" s="7">
        <v>0.102885164</v>
      </c>
      <c r="D402" s="6">
        <v>0.76800000000000002</v>
      </c>
      <c r="E402" s="6">
        <v>46.66</v>
      </c>
      <c r="F402" s="6">
        <v>1.8</v>
      </c>
      <c r="G402" s="6">
        <v>0.47799999999999998</v>
      </c>
      <c r="H402" s="5">
        <v>0</v>
      </c>
      <c r="I402" s="27">
        <f t="shared" si="42"/>
        <v>1.26</v>
      </c>
      <c r="J402" s="27">
        <f t="shared" si="43"/>
        <v>0.23899999999999999</v>
      </c>
      <c r="K402" s="5">
        <v>133</v>
      </c>
      <c r="L402" s="5">
        <f t="shared" si="38"/>
        <v>0</v>
      </c>
      <c r="M402">
        <f t="shared" si="39"/>
        <v>379</v>
      </c>
      <c r="N402">
        <f t="shared" si="40"/>
        <v>1</v>
      </c>
      <c r="O402">
        <f t="shared" si="41"/>
        <v>0.2</v>
      </c>
    </row>
    <row r="403" spans="1:15">
      <c r="A403" s="5" t="s">
        <v>20</v>
      </c>
      <c r="B403" s="5">
        <v>1750</v>
      </c>
      <c r="C403" s="7">
        <v>0.35836746110000001</v>
      </c>
      <c r="D403" s="6">
        <v>0.76800000000000002</v>
      </c>
      <c r="E403" s="6">
        <v>46.66</v>
      </c>
      <c r="F403" s="6">
        <v>1.8</v>
      </c>
      <c r="G403" s="6">
        <v>0.47799999999999998</v>
      </c>
      <c r="H403" s="5">
        <v>0</v>
      </c>
      <c r="I403" s="27">
        <f t="shared" si="42"/>
        <v>1.26</v>
      </c>
      <c r="J403" s="27">
        <f t="shared" si="43"/>
        <v>0.23899999999999999</v>
      </c>
      <c r="K403" s="5">
        <v>463</v>
      </c>
      <c r="L403" s="5">
        <f t="shared" si="38"/>
        <v>1</v>
      </c>
      <c r="M403">
        <f t="shared" si="39"/>
        <v>1320</v>
      </c>
      <c r="N403">
        <f t="shared" si="40"/>
        <v>4</v>
      </c>
      <c r="O403">
        <f t="shared" si="41"/>
        <v>0.7</v>
      </c>
    </row>
    <row r="404" spans="1:15">
      <c r="A404" s="5" t="s">
        <v>20</v>
      </c>
      <c r="B404" s="5">
        <v>1750</v>
      </c>
      <c r="C404" s="7">
        <v>0.43093961380000001</v>
      </c>
      <c r="D404" s="6">
        <v>0.76800000000000002</v>
      </c>
      <c r="E404" s="6">
        <v>46.66</v>
      </c>
      <c r="F404" s="6">
        <v>1.8</v>
      </c>
      <c r="G404" s="6">
        <v>0.47799999999999998</v>
      </c>
      <c r="H404" s="5">
        <v>0</v>
      </c>
      <c r="I404" s="27">
        <f t="shared" si="42"/>
        <v>1.26</v>
      </c>
      <c r="J404" s="27">
        <f t="shared" si="43"/>
        <v>0.23899999999999999</v>
      </c>
      <c r="K404" s="5">
        <v>556</v>
      </c>
      <c r="L404" s="5">
        <f t="shared" si="38"/>
        <v>1</v>
      </c>
      <c r="M404">
        <f t="shared" si="39"/>
        <v>1587</v>
      </c>
      <c r="N404">
        <f t="shared" si="40"/>
        <v>4</v>
      </c>
      <c r="O404">
        <f t="shared" si="41"/>
        <v>0.8</v>
      </c>
    </row>
    <row r="405" spans="1:15">
      <c r="A405" s="5" t="s">
        <v>20</v>
      </c>
      <c r="B405" s="5">
        <v>1750</v>
      </c>
      <c r="C405" s="7">
        <v>6.0327511100000002E-2</v>
      </c>
      <c r="D405" s="6">
        <v>0.76800000000000002</v>
      </c>
      <c r="E405" s="6">
        <v>46.66</v>
      </c>
      <c r="F405" s="6">
        <v>1.8</v>
      </c>
      <c r="G405" s="6">
        <v>0.47799999999999998</v>
      </c>
      <c r="H405" s="5">
        <v>0</v>
      </c>
      <c r="I405" s="27">
        <f t="shared" si="42"/>
        <v>1.26</v>
      </c>
      <c r="J405" s="27">
        <f t="shared" si="43"/>
        <v>0.23899999999999999</v>
      </c>
      <c r="K405" s="5">
        <v>78</v>
      </c>
      <c r="L405" s="5">
        <f t="shared" si="38"/>
        <v>0</v>
      </c>
      <c r="M405">
        <f t="shared" si="39"/>
        <v>222</v>
      </c>
      <c r="N405">
        <f t="shared" si="40"/>
        <v>1</v>
      </c>
      <c r="O405">
        <f t="shared" si="41"/>
        <v>0.1</v>
      </c>
    </row>
    <row r="406" spans="1:15">
      <c r="A406" s="5" t="s">
        <v>20</v>
      </c>
      <c r="B406" s="5">
        <v>1750</v>
      </c>
      <c r="C406" s="7">
        <v>0.46458421750000001</v>
      </c>
      <c r="D406" s="6">
        <v>0.76800000000000002</v>
      </c>
      <c r="E406" s="6">
        <v>46.66</v>
      </c>
      <c r="F406" s="6">
        <v>1.8</v>
      </c>
      <c r="G406" s="6">
        <v>0.47799999999999998</v>
      </c>
      <c r="H406" s="5">
        <v>0</v>
      </c>
      <c r="I406" s="27">
        <f t="shared" si="42"/>
        <v>1.26</v>
      </c>
      <c r="J406" s="27">
        <f t="shared" si="43"/>
        <v>0.23899999999999999</v>
      </c>
      <c r="K406" s="5">
        <v>600</v>
      </c>
      <c r="L406" s="5">
        <f t="shared" si="38"/>
        <v>1</v>
      </c>
      <c r="M406">
        <f t="shared" si="39"/>
        <v>1711</v>
      </c>
      <c r="N406">
        <f t="shared" si="40"/>
        <v>5</v>
      </c>
      <c r="O406">
        <f t="shared" si="41"/>
        <v>0.9</v>
      </c>
    </row>
    <row r="407" spans="1:15">
      <c r="A407" s="5" t="s">
        <v>20</v>
      </c>
      <c r="B407" s="5">
        <v>1750</v>
      </c>
      <c r="C407" s="7">
        <v>0.18057657739999999</v>
      </c>
      <c r="D407" s="6">
        <v>0.68</v>
      </c>
      <c r="E407" s="6">
        <v>46.66</v>
      </c>
      <c r="F407" s="6">
        <v>1.8</v>
      </c>
      <c r="G407" s="6">
        <v>0.47799999999999998</v>
      </c>
      <c r="H407" s="5">
        <v>0</v>
      </c>
      <c r="I407" s="27">
        <f t="shared" si="42"/>
        <v>1.26</v>
      </c>
      <c r="J407" s="27">
        <f t="shared" si="43"/>
        <v>0.23899999999999999</v>
      </c>
      <c r="K407" s="5">
        <v>206</v>
      </c>
      <c r="L407" s="5">
        <f t="shared" si="38"/>
        <v>0</v>
      </c>
      <c r="M407">
        <f t="shared" si="39"/>
        <v>589</v>
      </c>
      <c r="N407">
        <f t="shared" si="40"/>
        <v>2</v>
      </c>
      <c r="O407">
        <f t="shared" si="41"/>
        <v>0.3</v>
      </c>
    </row>
    <row r="408" spans="1:15">
      <c r="A408" s="5" t="s">
        <v>20</v>
      </c>
      <c r="B408" s="5">
        <v>1750</v>
      </c>
      <c r="C408" s="7">
        <v>3.5717124099999997E-2</v>
      </c>
      <c r="D408" s="6">
        <v>0.68</v>
      </c>
      <c r="E408" s="6">
        <v>46.66</v>
      </c>
      <c r="F408" s="6">
        <v>1.8</v>
      </c>
      <c r="G408" s="6">
        <v>0.47799999999999998</v>
      </c>
      <c r="H408" s="5">
        <v>0</v>
      </c>
      <c r="I408" s="27">
        <f t="shared" si="42"/>
        <v>1.26</v>
      </c>
      <c r="J408" s="27">
        <f t="shared" si="43"/>
        <v>0.23899999999999999</v>
      </c>
      <c r="K408" s="5">
        <v>41</v>
      </c>
      <c r="L408" s="5">
        <f t="shared" si="38"/>
        <v>0</v>
      </c>
      <c r="M408">
        <f t="shared" si="39"/>
        <v>116</v>
      </c>
      <c r="N408">
        <f t="shared" si="40"/>
        <v>0</v>
      </c>
      <c r="O408">
        <f t="shared" si="41"/>
        <v>0.1</v>
      </c>
    </row>
    <row r="409" spans="1:15">
      <c r="A409" s="5" t="s">
        <v>20</v>
      </c>
      <c r="B409" s="5">
        <v>1750</v>
      </c>
      <c r="C409" s="7">
        <v>8.4272465599999999E-2</v>
      </c>
      <c r="D409" s="6">
        <v>0.76800000000000002</v>
      </c>
      <c r="E409" s="6">
        <v>46.66</v>
      </c>
      <c r="F409" s="6">
        <v>1.8</v>
      </c>
      <c r="G409" s="6">
        <v>0.47799999999999998</v>
      </c>
      <c r="H409" s="5">
        <v>0</v>
      </c>
      <c r="I409" s="27">
        <f t="shared" si="42"/>
        <v>1.26</v>
      </c>
      <c r="J409" s="27">
        <f t="shared" si="43"/>
        <v>0.23899999999999999</v>
      </c>
      <c r="K409" s="5">
        <v>109</v>
      </c>
      <c r="L409" s="5">
        <f t="shared" si="38"/>
        <v>0</v>
      </c>
      <c r="M409">
        <f t="shared" si="39"/>
        <v>310</v>
      </c>
      <c r="N409">
        <f t="shared" si="40"/>
        <v>1</v>
      </c>
      <c r="O409">
        <f t="shared" si="41"/>
        <v>0.2</v>
      </c>
    </row>
    <row r="410" spans="1:15">
      <c r="A410" s="5" t="s">
        <v>20</v>
      </c>
      <c r="B410" s="5">
        <v>1750</v>
      </c>
      <c r="C410" s="7">
        <v>0.65491131950000003</v>
      </c>
      <c r="D410" s="6">
        <v>0.76800000000000002</v>
      </c>
      <c r="E410" s="6">
        <v>46.66</v>
      </c>
      <c r="F410" s="6">
        <v>1.8</v>
      </c>
      <c r="G410" s="6">
        <v>0.47799999999999998</v>
      </c>
      <c r="H410" s="5">
        <v>0</v>
      </c>
      <c r="I410" s="27">
        <f t="shared" si="42"/>
        <v>1.26</v>
      </c>
      <c r="J410" s="27">
        <f t="shared" si="43"/>
        <v>0.23899999999999999</v>
      </c>
      <c r="K410" s="5">
        <v>845</v>
      </c>
      <c r="L410" s="5">
        <f t="shared" si="38"/>
        <v>2</v>
      </c>
      <c r="M410">
        <f t="shared" si="39"/>
        <v>2412</v>
      </c>
      <c r="N410">
        <f t="shared" si="40"/>
        <v>7</v>
      </c>
      <c r="O410">
        <f t="shared" si="41"/>
        <v>1.3</v>
      </c>
    </row>
    <row r="411" spans="1:15">
      <c r="A411" s="5" t="s">
        <v>20</v>
      </c>
      <c r="B411" s="5">
        <v>1750</v>
      </c>
      <c r="C411" s="7">
        <v>0.2464393278</v>
      </c>
      <c r="D411" s="6">
        <v>0.76800000000000002</v>
      </c>
      <c r="E411" s="6">
        <v>46.66</v>
      </c>
      <c r="F411" s="6">
        <v>1.8</v>
      </c>
      <c r="G411" s="6">
        <v>0.47799999999999998</v>
      </c>
      <c r="H411" s="5">
        <v>0</v>
      </c>
      <c r="I411" s="27">
        <f t="shared" si="42"/>
        <v>1.26</v>
      </c>
      <c r="J411" s="27">
        <f t="shared" si="43"/>
        <v>0.23899999999999999</v>
      </c>
      <c r="K411" s="5">
        <v>318</v>
      </c>
      <c r="L411" s="5">
        <f t="shared" si="38"/>
        <v>1</v>
      </c>
      <c r="M411">
        <f t="shared" si="39"/>
        <v>908</v>
      </c>
      <c r="N411">
        <f t="shared" si="40"/>
        <v>3</v>
      </c>
      <c r="O411">
        <f t="shared" si="41"/>
        <v>0.5</v>
      </c>
    </row>
    <row r="412" spans="1:15">
      <c r="A412" s="5" t="s">
        <v>20</v>
      </c>
      <c r="B412" s="5">
        <v>1750</v>
      </c>
      <c r="C412" s="7">
        <v>0.2133507801</v>
      </c>
      <c r="D412" s="6">
        <v>0.76800000000000002</v>
      </c>
      <c r="E412" s="6">
        <v>46.66</v>
      </c>
      <c r="F412" s="6">
        <v>1.8</v>
      </c>
      <c r="G412" s="6">
        <v>0.47799999999999998</v>
      </c>
      <c r="H412" s="5">
        <v>0</v>
      </c>
      <c r="I412" s="27">
        <f t="shared" si="42"/>
        <v>1.26</v>
      </c>
      <c r="J412" s="27">
        <f t="shared" si="43"/>
        <v>0.23899999999999999</v>
      </c>
      <c r="K412" s="5">
        <v>275</v>
      </c>
      <c r="L412" s="5">
        <f t="shared" si="38"/>
        <v>1</v>
      </c>
      <c r="M412">
        <f t="shared" si="39"/>
        <v>786</v>
      </c>
      <c r="N412">
        <f t="shared" si="40"/>
        <v>2</v>
      </c>
      <c r="O412">
        <f t="shared" si="41"/>
        <v>0.4</v>
      </c>
    </row>
    <row r="413" spans="1:15">
      <c r="A413" s="5" t="s">
        <v>20</v>
      </c>
      <c r="B413" s="5">
        <v>1750</v>
      </c>
      <c r="C413" s="7">
        <v>9.28363522E-2</v>
      </c>
      <c r="D413" s="6">
        <v>0.76800000000000002</v>
      </c>
      <c r="E413" s="6">
        <v>46.66</v>
      </c>
      <c r="F413" s="6">
        <v>1.8</v>
      </c>
      <c r="G413" s="6">
        <v>0.47799999999999998</v>
      </c>
      <c r="H413" s="5">
        <v>0</v>
      </c>
      <c r="I413" s="27">
        <f t="shared" si="42"/>
        <v>1.26</v>
      </c>
      <c r="J413" s="27">
        <f t="shared" si="43"/>
        <v>0.23899999999999999</v>
      </c>
      <c r="K413" s="5">
        <v>120</v>
      </c>
      <c r="L413" s="5">
        <f t="shared" si="38"/>
        <v>0</v>
      </c>
      <c r="M413">
        <f t="shared" si="39"/>
        <v>342</v>
      </c>
      <c r="N413">
        <f t="shared" si="40"/>
        <v>1</v>
      </c>
      <c r="O413">
        <f t="shared" si="41"/>
        <v>0.2</v>
      </c>
    </row>
    <row r="414" spans="1:15">
      <c r="A414" s="5" t="s">
        <v>20</v>
      </c>
      <c r="B414" s="5">
        <v>1750</v>
      </c>
      <c r="C414" s="7">
        <v>5.5739507700000003E-2</v>
      </c>
      <c r="D414" s="6">
        <v>0.76800000000000002</v>
      </c>
      <c r="E414" s="6">
        <v>46.66</v>
      </c>
      <c r="F414" s="6">
        <v>1.8</v>
      </c>
      <c r="G414" s="6">
        <v>0.47799999999999998</v>
      </c>
      <c r="H414" s="5">
        <v>0</v>
      </c>
      <c r="I414" s="27">
        <f t="shared" si="42"/>
        <v>1.26</v>
      </c>
      <c r="J414" s="27">
        <f t="shared" si="43"/>
        <v>0.23899999999999999</v>
      </c>
      <c r="K414" s="5">
        <v>72</v>
      </c>
      <c r="L414" s="5">
        <f t="shared" si="38"/>
        <v>0</v>
      </c>
      <c r="M414">
        <f t="shared" si="39"/>
        <v>205</v>
      </c>
      <c r="N414">
        <f t="shared" si="40"/>
        <v>1</v>
      </c>
      <c r="O414">
        <f t="shared" si="41"/>
        <v>0.1</v>
      </c>
    </row>
    <row r="415" spans="1:15">
      <c r="A415" s="5" t="s">
        <v>20</v>
      </c>
      <c r="B415" s="5">
        <v>1750</v>
      </c>
      <c r="C415" s="7">
        <v>3.1098002699999999E-2</v>
      </c>
      <c r="D415" s="6">
        <v>0.76800000000000002</v>
      </c>
      <c r="E415" s="6">
        <v>46.66</v>
      </c>
      <c r="F415" s="6">
        <v>1.8</v>
      </c>
      <c r="G415" s="6">
        <v>0.47799999999999998</v>
      </c>
      <c r="H415" s="5">
        <v>0</v>
      </c>
      <c r="I415" s="27">
        <f t="shared" si="42"/>
        <v>1.26</v>
      </c>
      <c r="J415" s="27">
        <f t="shared" si="43"/>
        <v>0.23899999999999999</v>
      </c>
      <c r="K415" s="5">
        <v>40</v>
      </c>
      <c r="L415" s="5">
        <f t="shared" si="38"/>
        <v>0</v>
      </c>
      <c r="M415">
        <f t="shared" si="39"/>
        <v>115</v>
      </c>
      <c r="N415">
        <f t="shared" si="40"/>
        <v>0</v>
      </c>
      <c r="O415">
        <f t="shared" si="41"/>
        <v>0.1</v>
      </c>
    </row>
    <row r="416" spans="1:15">
      <c r="A416" s="5" t="s">
        <v>20</v>
      </c>
      <c r="B416" s="5">
        <v>1750</v>
      </c>
      <c r="C416" s="7">
        <v>0.25765044780000002</v>
      </c>
      <c r="D416" s="6">
        <v>0.76800000000000002</v>
      </c>
      <c r="E416" s="6">
        <v>46.66</v>
      </c>
      <c r="F416" s="6">
        <v>1.8</v>
      </c>
      <c r="G416" s="6">
        <v>0.47799999999999998</v>
      </c>
      <c r="H416" s="5">
        <v>0</v>
      </c>
      <c r="I416" s="27">
        <f t="shared" si="42"/>
        <v>1.26</v>
      </c>
      <c r="J416" s="27">
        <f t="shared" si="43"/>
        <v>0.23899999999999999</v>
      </c>
      <c r="K416" s="5">
        <v>333</v>
      </c>
      <c r="L416" s="5">
        <f t="shared" si="38"/>
        <v>1</v>
      </c>
      <c r="M416">
        <f t="shared" si="39"/>
        <v>949</v>
      </c>
      <c r="N416">
        <f t="shared" si="40"/>
        <v>3</v>
      </c>
      <c r="O416">
        <f t="shared" si="41"/>
        <v>0.5</v>
      </c>
    </row>
    <row r="417" spans="1:15">
      <c r="A417" s="5" t="s">
        <v>20</v>
      </c>
      <c r="B417" s="5">
        <v>1750</v>
      </c>
      <c r="C417" s="7">
        <v>1.17844627E-2</v>
      </c>
      <c r="D417" s="6">
        <v>0.76800000000000002</v>
      </c>
      <c r="E417" s="6">
        <v>46.66</v>
      </c>
      <c r="F417" s="6">
        <v>1.8</v>
      </c>
      <c r="G417" s="6">
        <v>0.47799999999999998</v>
      </c>
      <c r="H417" s="5">
        <v>0</v>
      </c>
      <c r="I417" s="27">
        <f t="shared" si="42"/>
        <v>1.26</v>
      </c>
      <c r="J417" s="27">
        <f t="shared" si="43"/>
        <v>0.23899999999999999</v>
      </c>
      <c r="K417" s="5">
        <v>15</v>
      </c>
      <c r="L417" s="5">
        <f t="shared" si="38"/>
        <v>0</v>
      </c>
      <c r="M417">
        <f t="shared" si="39"/>
        <v>43</v>
      </c>
      <c r="N417">
        <f t="shared" si="40"/>
        <v>0</v>
      </c>
      <c r="O417">
        <f t="shared" si="41"/>
        <v>0</v>
      </c>
    </row>
    <row r="418" spans="1:15">
      <c r="A418" s="5" t="s">
        <v>20</v>
      </c>
      <c r="B418" s="5">
        <v>1750</v>
      </c>
      <c r="C418" s="7">
        <v>3.8920097799999998E-2</v>
      </c>
      <c r="D418" s="6">
        <v>0.76800000000000002</v>
      </c>
      <c r="E418" s="6">
        <v>46.66</v>
      </c>
      <c r="F418" s="6">
        <v>1.8</v>
      </c>
      <c r="G418" s="6">
        <v>0.47799999999999998</v>
      </c>
      <c r="H418" s="5">
        <v>0</v>
      </c>
      <c r="I418" s="27">
        <f t="shared" si="42"/>
        <v>1.26</v>
      </c>
      <c r="J418" s="27">
        <f t="shared" si="43"/>
        <v>0.23899999999999999</v>
      </c>
      <c r="K418" s="5">
        <v>50</v>
      </c>
      <c r="L418" s="5">
        <f t="shared" si="38"/>
        <v>0</v>
      </c>
      <c r="M418">
        <f t="shared" si="39"/>
        <v>143</v>
      </c>
      <c r="N418">
        <f t="shared" si="40"/>
        <v>0</v>
      </c>
      <c r="O418">
        <f t="shared" si="41"/>
        <v>0.1</v>
      </c>
    </row>
    <row r="419" spans="1:15">
      <c r="A419" s="5" t="s">
        <v>20</v>
      </c>
      <c r="B419" s="5">
        <v>1750</v>
      </c>
      <c r="C419" s="7">
        <v>0.14029502429999999</v>
      </c>
      <c r="D419" s="6">
        <v>0.76800000000000002</v>
      </c>
      <c r="E419" s="6">
        <v>46.66</v>
      </c>
      <c r="F419" s="6">
        <v>1.8</v>
      </c>
      <c r="G419" s="6">
        <v>0.47799999999999998</v>
      </c>
      <c r="H419" s="5">
        <v>0</v>
      </c>
      <c r="I419" s="27">
        <f t="shared" si="42"/>
        <v>1.26</v>
      </c>
      <c r="J419" s="27">
        <f t="shared" si="43"/>
        <v>0.23899999999999999</v>
      </c>
      <c r="K419" s="5">
        <v>181</v>
      </c>
      <c r="L419" s="5">
        <f t="shared" si="38"/>
        <v>0</v>
      </c>
      <c r="M419">
        <f t="shared" si="39"/>
        <v>517</v>
      </c>
      <c r="N419">
        <f t="shared" si="40"/>
        <v>1</v>
      </c>
      <c r="O419">
        <f t="shared" si="41"/>
        <v>0.3</v>
      </c>
    </row>
    <row r="420" spans="1:15">
      <c r="A420" s="5" t="s">
        <v>20</v>
      </c>
      <c r="B420" s="5">
        <v>1750</v>
      </c>
      <c r="C420" s="7">
        <v>0.36365293859999998</v>
      </c>
      <c r="D420" s="6">
        <v>0.76800000000000002</v>
      </c>
      <c r="E420" s="6">
        <v>46.66</v>
      </c>
      <c r="F420" s="6">
        <v>1.8</v>
      </c>
      <c r="G420" s="6">
        <v>0.47799999999999998</v>
      </c>
      <c r="H420" s="5">
        <v>0</v>
      </c>
      <c r="I420" s="27">
        <f t="shared" si="42"/>
        <v>1.26</v>
      </c>
      <c r="J420" s="27">
        <f t="shared" si="43"/>
        <v>0.23899999999999999</v>
      </c>
      <c r="K420" s="5">
        <v>469</v>
      </c>
      <c r="L420" s="5">
        <f t="shared" si="38"/>
        <v>1</v>
      </c>
      <c r="M420">
        <f t="shared" si="39"/>
        <v>1340</v>
      </c>
      <c r="N420">
        <f t="shared" si="40"/>
        <v>4</v>
      </c>
      <c r="O420">
        <f t="shared" si="41"/>
        <v>0.7</v>
      </c>
    </row>
    <row r="421" spans="1:15">
      <c r="A421" s="5" t="s">
        <v>20</v>
      </c>
      <c r="B421" s="5">
        <v>1750</v>
      </c>
      <c r="C421" s="7">
        <v>0.1050991787</v>
      </c>
      <c r="D421" s="6">
        <v>0.76800000000000002</v>
      </c>
      <c r="E421" s="6">
        <v>46.66</v>
      </c>
      <c r="F421" s="6">
        <v>1.8</v>
      </c>
      <c r="G421" s="6">
        <v>0.47799999999999998</v>
      </c>
      <c r="H421" s="5">
        <v>0</v>
      </c>
      <c r="I421" s="27">
        <f t="shared" si="42"/>
        <v>1.26</v>
      </c>
      <c r="J421" s="27">
        <f t="shared" si="43"/>
        <v>0.23899999999999999</v>
      </c>
      <c r="K421" s="5">
        <v>136</v>
      </c>
      <c r="L421" s="5">
        <f t="shared" si="38"/>
        <v>0</v>
      </c>
      <c r="M421">
        <f t="shared" si="39"/>
        <v>387</v>
      </c>
      <c r="N421">
        <f t="shared" si="40"/>
        <v>1</v>
      </c>
      <c r="O421">
        <f t="shared" si="41"/>
        <v>0.2</v>
      </c>
    </row>
    <row r="422" spans="1:15">
      <c r="A422" s="5" t="s">
        <v>20</v>
      </c>
      <c r="B422" s="5">
        <v>1750</v>
      </c>
      <c r="C422" s="7">
        <v>0.11922585600000001</v>
      </c>
      <c r="D422" s="6">
        <v>0.76800000000000002</v>
      </c>
      <c r="E422" s="6">
        <v>46.66</v>
      </c>
      <c r="F422" s="6">
        <v>1.8</v>
      </c>
      <c r="G422" s="6">
        <v>0.47799999999999998</v>
      </c>
      <c r="H422" s="5">
        <v>0</v>
      </c>
      <c r="I422" s="27">
        <f t="shared" si="42"/>
        <v>1.26</v>
      </c>
      <c r="J422" s="27">
        <f t="shared" si="43"/>
        <v>0.23899999999999999</v>
      </c>
      <c r="K422" s="5">
        <v>154</v>
      </c>
      <c r="L422" s="5">
        <f t="shared" si="38"/>
        <v>0</v>
      </c>
      <c r="M422">
        <f t="shared" si="39"/>
        <v>439</v>
      </c>
      <c r="N422">
        <f t="shared" si="40"/>
        <v>1</v>
      </c>
      <c r="O422">
        <f t="shared" si="41"/>
        <v>0.2</v>
      </c>
    </row>
    <row r="423" spans="1:15">
      <c r="A423" s="5" t="s">
        <v>20</v>
      </c>
      <c r="B423" s="5">
        <v>1750</v>
      </c>
      <c r="C423" s="7">
        <v>0.2382322388</v>
      </c>
      <c r="D423" s="6">
        <v>0.76800000000000002</v>
      </c>
      <c r="E423" s="6">
        <v>46.66</v>
      </c>
      <c r="F423" s="6">
        <v>1.8</v>
      </c>
      <c r="G423" s="6">
        <v>0.47799999999999998</v>
      </c>
      <c r="H423" s="5">
        <v>0</v>
      </c>
      <c r="I423" s="27">
        <f t="shared" si="42"/>
        <v>1.26</v>
      </c>
      <c r="J423" s="27">
        <f t="shared" si="43"/>
        <v>0.23899999999999999</v>
      </c>
      <c r="K423" s="5">
        <v>307</v>
      </c>
      <c r="L423" s="5">
        <f t="shared" si="38"/>
        <v>1</v>
      </c>
      <c r="M423">
        <f t="shared" si="39"/>
        <v>878</v>
      </c>
      <c r="N423">
        <f t="shared" si="40"/>
        <v>2</v>
      </c>
      <c r="O423">
        <f t="shared" si="41"/>
        <v>0.5</v>
      </c>
    </row>
    <row r="424" spans="1:15">
      <c r="A424" s="5" t="s">
        <v>20</v>
      </c>
      <c r="B424" s="5">
        <v>1750</v>
      </c>
      <c r="C424" s="7">
        <v>1.37641051E-2</v>
      </c>
      <c r="D424" s="6">
        <v>0.76800000000000002</v>
      </c>
      <c r="E424" s="6">
        <v>46.66</v>
      </c>
      <c r="F424" s="6">
        <v>1.8</v>
      </c>
      <c r="G424" s="6">
        <v>0.47799999999999998</v>
      </c>
      <c r="H424" s="5">
        <v>0</v>
      </c>
      <c r="I424" s="27">
        <f t="shared" si="42"/>
        <v>1.26</v>
      </c>
      <c r="J424" s="27">
        <f t="shared" si="43"/>
        <v>0.23899999999999999</v>
      </c>
      <c r="K424" s="5">
        <v>115</v>
      </c>
      <c r="L424" s="5">
        <f t="shared" si="38"/>
        <v>0</v>
      </c>
      <c r="M424">
        <f t="shared" si="39"/>
        <v>51</v>
      </c>
      <c r="N424">
        <f t="shared" si="40"/>
        <v>0</v>
      </c>
      <c r="O424">
        <f t="shared" si="41"/>
        <v>0</v>
      </c>
    </row>
    <row r="425" spans="1:15">
      <c r="A425" s="5" t="s">
        <v>20</v>
      </c>
      <c r="B425" s="5">
        <v>1750</v>
      </c>
      <c r="C425" s="7">
        <v>2.4009426800000001E-2</v>
      </c>
      <c r="D425" s="6">
        <v>0.76800000000000002</v>
      </c>
      <c r="E425" s="6">
        <v>46.66</v>
      </c>
      <c r="F425" s="6">
        <v>1.8</v>
      </c>
      <c r="G425" s="6">
        <v>0.47799999999999998</v>
      </c>
      <c r="H425" s="5">
        <v>0</v>
      </c>
      <c r="I425" s="27">
        <f t="shared" si="42"/>
        <v>1.26</v>
      </c>
      <c r="J425" s="27">
        <f t="shared" si="43"/>
        <v>0.23899999999999999</v>
      </c>
      <c r="K425" s="5">
        <v>31</v>
      </c>
      <c r="L425" s="5">
        <f t="shared" si="38"/>
        <v>0</v>
      </c>
      <c r="M425">
        <f t="shared" si="39"/>
        <v>88</v>
      </c>
      <c r="N425">
        <f t="shared" si="40"/>
        <v>0</v>
      </c>
      <c r="O425">
        <f t="shared" si="41"/>
        <v>0</v>
      </c>
    </row>
    <row r="426" spans="1:15">
      <c r="A426" s="5" t="s">
        <v>20</v>
      </c>
      <c r="B426" s="5">
        <v>1750</v>
      </c>
      <c r="C426" s="7">
        <v>6.0986075897000003</v>
      </c>
      <c r="D426" s="6">
        <v>0.76800000000000002</v>
      </c>
      <c r="E426" s="6">
        <v>46.66</v>
      </c>
      <c r="F426" s="6">
        <v>1.8</v>
      </c>
      <c r="G426" s="6">
        <v>0.47799999999999998</v>
      </c>
      <c r="H426" s="5">
        <v>0</v>
      </c>
      <c r="I426" s="27">
        <f t="shared" si="42"/>
        <v>1.26</v>
      </c>
      <c r="J426" s="27">
        <f t="shared" si="43"/>
        <v>0.23899999999999999</v>
      </c>
      <c r="K426" s="5">
        <v>7871</v>
      </c>
      <c r="L426" s="5">
        <f t="shared" si="38"/>
        <v>18</v>
      </c>
      <c r="M426">
        <f t="shared" si="39"/>
        <v>22464</v>
      </c>
      <c r="N426">
        <f t="shared" si="40"/>
        <v>62</v>
      </c>
      <c r="O426">
        <f t="shared" si="41"/>
        <v>11.8</v>
      </c>
    </row>
    <row r="427" spans="1:15">
      <c r="A427" s="5" t="s">
        <v>20</v>
      </c>
      <c r="B427" s="5">
        <v>1750</v>
      </c>
      <c r="C427" s="7">
        <v>0.17209775899999999</v>
      </c>
      <c r="D427" s="6">
        <v>0.76800000000000002</v>
      </c>
      <c r="E427" s="6">
        <v>46.66</v>
      </c>
      <c r="F427" s="6">
        <v>1.8</v>
      </c>
      <c r="G427" s="6">
        <v>0.47799999999999998</v>
      </c>
      <c r="H427" s="5">
        <v>0</v>
      </c>
      <c r="I427" s="27">
        <f t="shared" si="42"/>
        <v>1.26</v>
      </c>
      <c r="J427" s="27">
        <f t="shared" si="43"/>
        <v>0.23899999999999999</v>
      </c>
      <c r="K427" s="5">
        <v>222</v>
      </c>
      <c r="L427" s="5">
        <f t="shared" si="38"/>
        <v>1</v>
      </c>
      <c r="M427">
        <f t="shared" si="39"/>
        <v>634</v>
      </c>
      <c r="N427">
        <f t="shared" si="40"/>
        <v>2</v>
      </c>
      <c r="O427">
        <f t="shared" si="41"/>
        <v>0.3</v>
      </c>
    </row>
    <row r="428" spans="1:15">
      <c r="A428" s="5" t="s">
        <v>20</v>
      </c>
      <c r="B428" s="5">
        <v>1750</v>
      </c>
      <c r="C428" s="7">
        <v>0.28527762810000001</v>
      </c>
      <c r="D428" s="6">
        <v>0.752</v>
      </c>
      <c r="E428" s="6">
        <v>46.66</v>
      </c>
      <c r="F428" s="6">
        <v>1.8</v>
      </c>
      <c r="G428" s="6">
        <v>0.47799999999999998</v>
      </c>
      <c r="H428" s="5">
        <v>0</v>
      </c>
      <c r="I428" s="27">
        <f t="shared" si="42"/>
        <v>1.26</v>
      </c>
      <c r="J428" s="27">
        <f t="shared" si="43"/>
        <v>0.23899999999999999</v>
      </c>
      <c r="K428" s="5">
        <v>361</v>
      </c>
      <c r="L428" s="5">
        <f t="shared" si="38"/>
        <v>1</v>
      </c>
      <c r="M428">
        <f t="shared" si="39"/>
        <v>1029</v>
      </c>
      <c r="N428">
        <f t="shared" si="40"/>
        <v>3</v>
      </c>
      <c r="O428">
        <f t="shared" si="41"/>
        <v>0.5</v>
      </c>
    </row>
    <row r="429" spans="1:15">
      <c r="A429" s="5" t="s">
        <v>20</v>
      </c>
      <c r="B429" s="5">
        <v>1750</v>
      </c>
      <c r="C429" s="7">
        <v>0.19553768630000001</v>
      </c>
      <c r="D429" s="6">
        <v>0.76800000000000002</v>
      </c>
      <c r="E429" s="6">
        <v>46.66</v>
      </c>
      <c r="F429" s="6">
        <v>1.8</v>
      </c>
      <c r="G429" s="6">
        <v>0.47799999999999998</v>
      </c>
      <c r="H429" s="5">
        <v>0</v>
      </c>
      <c r="I429" s="27">
        <f t="shared" si="42"/>
        <v>1.26</v>
      </c>
      <c r="J429" s="27">
        <f t="shared" si="43"/>
        <v>0.23899999999999999</v>
      </c>
      <c r="K429" s="5">
        <v>252</v>
      </c>
      <c r="L429" s="5">
        <f t="shared" si="38"/>
        <v>1</v>
      </c>
      <c r="M429">
        <f t="shared" si="39"/>
        <v>720</v>
      </c>
      <c r="N429">
        <f t="shared" si="40"/>
        <v>2</v>
      </c>
      <c r="O429">
        <f t="shared" si="41"/>
        <v>0.4</v>
      </c>
    </row>
    <row r="430" spans="1:15">
      <c r="A430" s="5" t="s">
        <v>20</v>
      </c>
      <c r="B430" s="5">
        <v>1750</v>
      </c>
      <c r="C430" s="7">
        <v>0.1985964986</v>
      </c>
      <c r="D430" s="6">
        <v>0.76800000000000002</v>
      </c>
      <c r="E430" s="6">
        <v>46.66</v>
      </c>
      <c r="F430" s="6">
        <v>1.8</v>
      </c>
      <c r="G430" s="6">
        <v>0.47799999999999998</v>
      </c>
      <c r="H430" s="5">
        <v>0</v>
      </c>
      <c r="I430" s="27">
        <f t="shared" si="42"/>
        <v>1.26</v>
      </c>
      <c r="J430" s="27">
        <f t="shared" si="43"/>
        <v>0.23899999999999999</v>
      </c>
      <c r="K430" s="5">
        <v>256</v>
      </c>
      <c r="L430" s="5">
        <f t="shared" si="38"/>
        <v>1</v>
      </c>
      <c r="M430">
        <f t="shared" si="39"/>
        <v>732</v>
      </c>
      <c r="N430">
        <f t="shared" si="40"/>
        <v>2</v>
      </c>
      <c r="O430">
        <f t="shared" si="41"/>
        <v>0.4</v>
      </c>
    </row>
    <row r="431" spans="1:15">
      <c r="A431" s="5" t="s">
        <v>20</v>
      </c>
      <c r="B431" s="5">
        <v>1750</v>
      </c>
      <c r="C431" s="7">
        <v>0.1034401417</v>
      </c>
      <c r="D431" s="6">
        <v>0.76800000000000002</v>
      </c>
      <c r="E431" s="6">
        <v>46.66</v>
      </c>
      <c r="F431" s="6">
        <v>1.8</v>
      </c>
      <c r="G431" s="6">
        <v>0.47799999999999998</v>
      </c>
      <c r="H431" s="5">
        <v>0</v>
      </c>
      <c r="I431" s="27">
        <f t="shared" si="42"/>
        <v>1.26</v>
      </c>
      <c r="J431" s="27">
        <f t="shared" si="43"/>
        <v>0.23899999999999999</v>
      </c>
      <c r="K431" s="5">
        <v>134</v>
      </c>
      <c r="L431" s="5">
        <f t="shared" si="38"/>
        <v>0</v>
      </c>
      <c r="M431">
        <f t="shared" si="39"/>
        <v>381</v>
      </c>
      <c r="N431">
        <f t="shared" si="40"/>
        <v>1</v>
      </c>
      <c r="O431">
        <f t="shared" si="41"/>
        <v>0.2</v>
      </c>
    </row>
    <row r="432" spans="1:15">
      <c r="A432" s="5" t="s">
        <v>20</v>
      </c>
      <c r="B432" s="5">
        <v>1750</v>
      </c>
      <c r="C432" s="7">
        <v>0.1199576883</v>
      </c>
      <c r="D432" s="6">
        <v>0.76800000000000002</v>
      </c>
      <c r="E432" s="6">
        <v>46.66</v>
      </c>
      <c r="F432" s="6">
        <v>1.8</v>
      </c>
      <c r="G432" s="6">
        <v>0.47799999999999998</v>
      </c>
      <c r="H432" s="5">
        <v>0</v>
      </c>
      <c r="I432" s="27">
        <f t="shared" si="42"/>
        <v>1.26</v>
      </c>
      <c r="J432" s="27">
        <f t="shared" si="43"/>
        <v>0.23899999999999999</v>
      </c>
      <c r="K432" s="5">
        <v>155</v>
      </c>
      <c r="L432" s="5">
        <f t="shared" si="38"/>
        <v>0</v>
      </c>
      <c r="M432">
        <f t="shared" si="39"/>
        <v>442</v>
      </c>
      <c r="N432">
        <f t="shared" si="40"/>
        <v>1</v>
      </c>
      <c r="O432">
        <f t="shared" si="41"/>
        <v>0.2</v>
      </c>
    </row>
    <row r="433" spans="1:15">
      <c r="A433" s="5" t="s">
        <v>20</v>
      </c>
      <c r="B433" s="5">
        <v>1750</v>
      </c>
      <c r="C433" s="7">
        <v>0.92692576520000003</v>
      </c>
      <c r="D433" s="6">
        <v>0.752</v>
      </c>
      <c r="E433" s="6">
        <v>46.66</v>
      </c>
      <c r="F433" s="6">
        <v>1.8</v>
      </c>
      <c r="G433" s="6">
        <v>0.47799999999999998</v>
      </c>
      <c r="H433" s="5">
        <v>0</v>
      </c>
      <c r="I433" s="27">
        <f t="shared" si="42"/>
        <v>1.26</v>
      </c>
      <c r="J433" s="27">
        <f t="shared" si="43"/>
        <v>0.23899999999999999</v>
      </c>
      <c r="K433" s="5">
        <v>1171</v>
      </c>
      <c r="L433" s="5">
        <f t="shared" si="38"/>
        <v>3</v>
      </c>
      <c r="M433">
        <f t="shared" si="39"/>
        <v>3343</v>
      </c>
      <c r="N433">
        <f t="shared" si="40"/>
        <v>9</v>
      </c>
      <c r="O433">
        <f t="shared" si="41"/>
        <v>1.8</v>
      </c>
    </row>
    <row r="434" spans="1:15">
      <c r="A434" s="5" t="s">
        <v>20</v>
      </c>
      <c r="B434" s="5">
        <v>1750</v>
      </c>
      <c r="C434" s="7">
        <v>0.31397245150000003</v>
      </c>
      <c r="D434" s="6">
        <v>0.76800000000000002</v>
      </c>
      <c r="E434" s="6">
        <v>46.66</v>
      </c>
      <c r="F434" s="6">
        <v>1.8</v>
      </c>
      <c r="G434" s="6">
        <v>0.47799999999999998</v>
      </c>
      <c r="H434" s="5">
        <v>0</v>
      </c>
      <c r="I434" s="27">
        <f t="shared" si="42"/>
        <v>1.26</v>
      </c>
      <c r="J434" s="27">
        <f t="shared" si="43"/>
        <v>0.23899999999999999</v>
      </c>
      <c r="K434" s="5">
        <v>405</v>
      </c>
      <c r="L434" s="5">
        <f t="shared" si="38"/>
        <v>1</v>
      </c>
      <c r="M434">
        <f t="shared" si="39"/>
        <v>1157</v>
      </c>
      <c r="N434">
        <f t="shared" si="40"/>
        <v>3</v>
      </c>
      <c r="O434">
        <f t="shared" si="41"/>
        <v>0.6</v>
      </c>
    </row>
    <row r="435" spans="1:15">
      <c r="A435" s="5" t="s">
        <v>20</v>
      </c>
      <c r="B435" s="5">
        <v>1750</v>
      </c>
      <c r="C435" s="7">
        <v>7.8951126499999996E-2</v>
      </c>
      <c r="D435" s="6">
        <v>0.76800000000000002</v>
      </c>
      <c r="E435" s="6">
        <v>46.66</v>
      </c>
      <c r="F435" s="6">
        <v>1.8</v>
      </c>
      <c r="G435" s="6">
        <v>0.47799999999999998</v>
      </c>
      <c r="H435" s="5">
        <v>0</v>
      </c>
      <c r="I435" s="27">
        <f t="shared" si="42"/>
        <v>1.26</v>
      </c>
      <c r="J435" s="27">
        <f t="shared" si="43"/>
        <v>0.23899999999999999</v>
      </c>
      <c r="K435" s="5">
        <v>102</v>
      </c>
      <c r="L435" s="5">
        <f t="shared" si="38"/>
        <v>0</v>
      </c>
      <c r="M435">
        <f t="shared" si="39"/>
        <v>291</v>
      </c>
      <c r="N435">
        <f t="shared" si="40"/>
        <v>1</v>
      </c>
      <c r="O435">
        <f t="shared" si="41"/>
        <v>0.2</v>
      </c>
    </row>
    <row r="436" spans="1:15">
      <c r="A436" s="5" t="s">
        <v>20</v>
      </c>
      <c r="B436" s="5">
        <v>1750</v>
      </c>
      <c r="C436" s="7">
        <v>0.43540449679999998</v>
      </c>
      <c r="D436" s="6">
        <v>0.76800000000000002</v>
      </c>
      <c r="E436" s="6">
        <v>46.66</v>
      </c>
      <c r="F436" s="6">
        <v>1.8</v>
      </c>
      <c r="G436" s="6">
        <v>0.47799999999999998</v>
      </c>
      <c r="H436" s="5">
        <v>0</v>
      </c>
      <c r="I436" s="27">
        <f t="shared" si="42"/>
        <v>1.26</v>
      </c>
      <c r="J436" s="27">
        <f t="shared" si="43"/>
        <v>0.23899999999999999</v>
      </c>
      <c r="K436" s="5">
        <v>562</v>
      </c>
      <c r="L436" s="5">
        <f t="shared" si="38"/>
        <v>1</v>
      </c>
      <c r="M436">
        <f t="shared" si="39"/>
        <v>1604</v>
      </c>
      <c r="N436">
        <f t="shared" si="40"/>
        <v>4</v>
      </c>
      <c r="O436">
        <f t="shared" si="41"/>
        <v>0.8</v>
      </c>
    </row>
    <row r="437" spans="1:15">
      <c r="A437" s="5" t="s">
        <v>20</v>
      </c>
      <c r="B437" s="5">
        <v>8140</v>
      </c>
      <c r="C437" s="7">
        <v>4.9738874400000001E-2</v>
      </c>
      <c r="D437" s="6">
        <v>0.77700000000000002</v>
      </c>
      <c r="E437" s="6">
        <v>46.66</v>
      </c>
      <c r="F437" s="6">
        <v>1.18</v>
      </c>
      <c r="G437" s="6">
        <v>0.48</v>
      </c>
      <c r="H437" s="5">
        <v>0</v>
      </c>
      <c r="I437" s="27">
        <f t="shared" si="42"/>
        <v>0.82599999999999996</v>
      </c>
      <c r="J437" s="27">
        <f t="shared" si="43"/>
        <v>0.24</v>
      </c>
      <c r="K437" s="5">
        <v>357</v>
      </c>
      <c r="L437" s="5">
        <f t="shared" si="38"/>
        <v>0</v>
      </c>
      <c r="M437">
        <f t="shared" si="39"/>
        <v>185</v>
      </c>
      <c r="N437">
        <f t="shared" si="40"/>
        <v>0</v>
      </c>
      <c r="O437">
        <f t="shared" si="41"/>
        <v>0.1</v>
      </c>
    </row>
    <row r="438" spans="1:15">
      <c r="A438" s="5" t="s">
        <v>20</v>
      </c>
      <c r="B438" s="5">
        <v>1750</v>
      </c>
      <c r="C438" s="7">
        <v>6.7553829800000006E-2</v>
      </c>
      <c r="D438" s="6">
        <v>0.76800000000000002</v>
      </c>
      <c r="E438" s="6">
        <v>46.66</v>
      </c>
      <c r="F438" s="6">
        <v>1.8</v>
      </c>
      <c r="G438" s="6">
        <v>0.47799999999999998</v>
      </c>
      <c r="H438" s="5">
        <v>0</v>
      </c>
      <c r="I438" s="27">
        <f t="shared" si="42"/>
        <v>1.26</v>
      </c>
      <c r="J438" s="27">
        <f t="shared" si="43"/>
        <v>0.23899999999999999</v>
      </c>
      <c r="K438" s="5">
        <v>87</v>
      </c>
      <c r="L438" s="5">
        <f t="shared" si="38"/>
        <v>0</v>
      </c>
      <c r="M438">
        <f t="shared" si="39"/>
        <v>249</v>
      </c>
      <c r="N438">
        <f t="shared" si="40"/>
        <v>1</v>
      </c>
      <c r="O438">
        <f t="shared" si="41"/>
        <v>0.1</v>
      </c>
    </row>
    <row r="439" spans="1:15">
      <c r="A439" s="5" t="s">
        <v>20</v>
      </c>
      <c r="B439" s="5">
        <v>1750</v>
      </c>
      <c r="C439" s="7">
        <v>0.24997338429999999</v>
      </c>
      <c r="D439" s="6">
        <v>0.76800000000000002</v>
      </c>
      <c r="E439" s="6">
        <v>46.66</v>
      </c>
      <c r="F439" s="6">
        <v>1.8</v>
      </c>
      <c r="G439" s="6">
        <v>0.47799999999999998</v>
      </c>
      <c r="H439" s="5">
        <v>0</v>
      </c>
      <c r="I439" s="27">
        <f t="shared" si="42"/>
        <v>1.26</v>
      </c>
      <c r="J439" s="27">
        <f t="shared" si="43"/>
        <v>0.23899999999999999</v>
      </c>
      <c r="K439" s="5">
        <v>323</v>
      </c>
      <c r="L439" s="5">
        <f t="shared" si="38"/>
        <v>1</v>
      </c>
      <c r="M439">
        <f t="shared" si="39"/>
        <v>921</v>
      </c>
      <c r="N439">
        <f t="shared" si="40"/>
        <v>3</v>
      </c>
      <c r="O439">
        <f t="shared" si="41"/>
        <v>0.5</v>
      </c>
    </row>
    <row r="440" spans="1:15">
      <c r="A440" s="5" t="s">
        <v>20</v>
      </c>
      <c r="B440" s="5">
        <v>1750</v>
      </c>
      <c r="C440" s="7">
        <v>0.48853200949999998</v>
      </c>
      <c r="D440" s="6">
        <v>0.76800000000000002</v>
      </c>
      <c r="E440" s="6">
        <v>46.66</v>
      </c>
      <c r="F440" s="6">
        <v>1.8</v>
      </c>
      <c r="G440" s="6">
        <v>0.47799999999999998</v>
      </c>
      <c r="H440" s="5">
        <v>0</v>
      </c>
      <c r="I440" s="27">
        <f t="shared" si="42"/>
        <v>1.26</v>
      </c>
      <c r="J440" s="27">
        <f t="shared" si="43"/>
        <v>0.23899999999999999</v>
      </c>
      <c r="K440" s="5">
        <v>631</v>
      </c>
      <c r="L440" s="5">
        <f t="shared" si="38"/>
        <v>1</v>
      </c>
      <c r="M440">
        <f t="shared" si="39"/>
        <v>1799</v>
      </c>
      <c r="N440">
        <f t="shared" si="40"/>
        <v>5</v>
      </c>
      <c r="O440">
        <f t="shared" si="41"/>
        <v>0.9</v>
      </c>
    </row>
    <row r="441" spans="1:15">
      <c r="A441" s="5" t="s">
        <v>20</v>
      </c>
      <c r="B441" s="5">
        <v>8140</v>
      </c>
      <c r="C441" s="7">
        <v>0.66936327029999998</v>
      </c>
      <c r="D441" s="6">
        <v>0.77700000000000002</v>
      </c>
      <c r="E441" s="6">
        <v>46.66</v>
      </c>
      <c r="F441" s="6">
        <v>1.18</v>
      </c>
      <c r="G441" s="6">
        <v>0.48</v>
      </c>
      <c r="H441" s="5">
        <v>0</v>
      </c>
      <c r="I441" s="27">
        <f t="shared" si="42"/>
        <v>0.82599999999999996</v>
      </c>
      <c r="J441" s="27">
        <f t="shared" si="43"/>
        <v>0.24</v>
      </c>
      <c r="K441" s="5">
        <v>874</v>
      </c>
      <c r="L441" s="5">
        <f t="shared" si="38"/>
        <v>2</v>
      </c>
      <c r="M441">
        <f t="shared" si="39"/>
        <v>2494</v>
      </c>
      <c r="N441">
        <f t="shared" si="40"/>
        <v>5</v>
      </c>
      <c r="O441">
        <f t="shared" si="41"/>
        <v>1.3</v>
      </c>
    </row>
    <row r="442" spans="1:15">
      <c r="A442" s="5" t="s">
        <v>20</v>
      </c>
      <c r="B442" s="5">
        <v>1750</v>
      </c>
      <c r="C442" s="7">
        <v>0.72485220409999995</v>
      </c>
      <c r="D442" s="6">
        <v>0.76800000000000002</v>
      </c>
      <c r="E442" s="6">
        <v>46.66</v>
      </c>
      <c r="F442" s="6">
        <v>1.8</v>
      </c>
      <c r="G442" s="6">
        <v>0.47799999999999998</v>
      </c>
      <c r="H442" s="5">
        <v>0</v>
      </c>
      <c r="I442" s="27">
        <f t="shared" si="42"/>
        <v>1.26</v>
      </c>
      <c r="J442" s="27">
        <f t="shared" si="43"/>
        <v>0.23899999999999999</v>
      </c>
      <c r="K442" s="5">
        <v>936</v>
      </c>
      <c r="L442" s="5">
        <f t="shared" si="38"/>
        <v>2</v>
      </c>
      <c r="M442">
        <f t="shared" si="39"/>
        <v>2670</v>
      </c>
      <c r="N442">
        <f t="shared" si="40"/>
        <v>7</v>
      </c>
      <c r="O442">
        <f t="shared" si="41"/>
        <v>1.4</v>
      </c>
    </row>
    <row r="443" spans="1:15">
      <c r="A443" s="5" t="s">
        <v>20</v>
      </c>
      <c r="B443" s="5">
        <v>1750</v>
      </c>
      <c r="C443" s="7">
        <v>0.24997539630000001</v>
      </c>
      <c r="D443" s="6">
        <v>0.76800000000000002</v>
      </c>
      <c r="E443" s="6">
        <v>46.66</v>
      </c>
      <c r="F443" s="6">
        <v>1.8</v>
      </c>
      <c r="G443" s="6">
        <v>0.47799999999999998</v>
      </c>
      <c r="H443" s="5">
        <v>0</v>
      </c>
      <c r="I443" s="27">
        <f t="shared" si="42"/>
        <v>1.26</v>
      </c>
      <c r="J443" s="27">
        <f t="shared" si="43"/>
        <v>0.23899999999999999</v>
      </c>
      <c r="K443" s="5">
        <v>323</v>
      </c>
      <c r="L443" s="5">
        <f t="shared" si="38"/>
        <v>1</v>
      </c>
      <c r="M443">
        <f t="shared" si="39"/>
        <v>921</v>
      </c>
      <c r="N443">
        <f t="shared" si="40"/>
        <v>3</v>
      </c>
      <c r="O443">
        <f t="shared" si="41"/>
        <v>0.5</v>
      </c>
    </row>
    <row r="444" spans="1:15">
      <c r="A444" s="5" t="s">
        <v>20</v>
      </c>
      <c r="B444" s="5">
        <v>1750</v>
      </c>
      <c r="C444" s="7">
        <v>2.4853672199999999E-2</v>
      </c>
      <c r="D444" s="6">
        <v>0.752</v>
      </c>
      <c r="E444" s="6">
        <v>46.66</v>
      </c>
      <c r="F444" s="6">
        <v>1.8</v>
      </c>
      <c r="G444" s="6">
        <v>0.47799999999999998</v>
      </c>
      <c r="H444" s="5">
        <v>0</v>
      </c>
      <c r="I444" s="27">
        <f t="shared" si="42"/>
        <v>1.26</v>
      </c>
      <c r="J444" s="27">
        <f t="shared" si="43"/>
        <v>0.23899999999999999</v>
      </c>
      <c r="K444" s="5">
        <v>31</v>
      </c>
      <c r="L444" s="5">
        <f t="shared" si="38"/>
        <v>0</v>
      </c>
      <c r="M444">
        <f t="shared" si="39"/>
        <v>90</v>
      </c>
      <c r="N444">
        <f t="shared" si="40"/>
        <v>0</v>
      </c>
      <c r="O444">
        <f t="shared" si="41"/>
        <v>0</v>
      </c>
    </row>
    <row r="445" spans="1:15">
      <c r="A445" s="5" t="s">
        <v>20</v>
      </c>
      <c r="B445" s="5">
        <v>1750</v>
      </c>
      <c r="C445" s="7">
        <v>6.5261802499999993E-2</v>
      </c>
      <c r="D445" s="6">
        <v>0.752</v>
      </c>
      <c r="E445" s="6">
        <v>46.66</v>
      </c>
      <c r="F445" s="6">
        <v>1.8</v>
      </c>
      <c r="G445" s="6">
        <v>0.47799999999999998</v>
      </c>
      <c r="H445" s="5">
        <v>0</v>
      </c>
      <c r="I445" s="27">
        <f t="shared" si="42"/>
        <v>1.26</v>
      </c>
      <c r="J445" s="27">
        <f t="shared" si="43"/>
        <v>0.23899999999999999</v>
      </c>
      <c r="K445" s="5">
        <v>82</v>
      </c>
      <c r="L445" s="5">
        <f t="shared" si="38"/>
        <v>0</v>
      </c>
      <c r="M445">
        <f t="shared" si="39"/>
        <v>235</v>
      </c>
      <c r="N445">
        <f t="shared" si="40"/>
        <v>1</v>
      </c>
      <c r="O445">
        <f t="shared" si="41"/>
        <v>0.1</v>
      </c>
    </row>
    <row r="446" spans="1:15">
      <c r="A446" s="5" t="s">
        <v>20</v>
      </c>
      <c r="B446" s="5">
        <v>1750</v>
      </c>
      <c r="C446" s="7">
        <v>3.2903050599999997E-2</v>
      </c>
      <c r="D446" s="6">
        <v>0.752</v>
      </c>
      <c r="E446" s="6">
        <v>46.66</v>
      </c>
      <c r="F446" s="6">
        <v>1.8</v>
      </c>
      <c r="G446" s="6">
        <v>0.47799999999999998</v>
      </c>
      <c r="H446" s="5">
        <v>0</v>
      </c>
      <c r="I446" s="27">
        <f t="shared" si="42"/>
        <v>1.26</v>
      </c>
      <c r="J446" s="27">
        <f t="shared" si="43"/>
        <v>0.23899999999999999</v>
      </c>
      <c r="K446" s="5">
        <v>42</v>
      </c>
      <c r="L446" s="5">
        <f t="shared" si="38"/>
        <v>0</v>
      </c>
      <c r="M446">
        <f t="shared" si="39"/>
        <v>119</v>
      </c>
      <c r="N446">
        <f t="shared" si="40"/>
        <v>0</v>
      </c>
      <c r="O446">
        <f t="shared" si="41"/>
        <v>0.1</v>
      </c>
    </row>
    <row r="447" spans="1:15">
      <c r="A447" s="5" t="s">
        <v>20</v>
      </c>
      <c r="B447" s="5">
        <v>1750</v>
      </c>
      <c r="C447" s="7">
        <v>2.9224552099999999E-2</v>
      </c>
      <c r="D447" s="6">
        <v>0.76800000000000002</v>
      </c>
      <c r="E447" s="6">
        <v>46.66</v>
      </c>
      <c r="F447" s="6">
        <v>1.8</v>
      </c>
      <c r="G447" s="6">
        <v>0.47799999999999998</v>
      </c>
      <c r="H447" s="5">
        <v>0</v>
      </c>
      <c r="I447" s="27">
        <f t="shared" si="42"/>
        <v>1.26</v>
      </c>
      <c r="J447" s="27">
        <f t="shared" si="43"/>
        <v>0.23899999999999999</v>
      </c>
      <c r="K447" s="5">
        <v>38</v>
      </c>
      <c r="L447" s="5">
        <f t="shared" si="38"/>
        <v>0</v>
      </c>
      <c r="M447">
        <f t="shared" si="39"/>
        <v>108</v>
      </c>
      <c r="N447">
        <f t="shared" si="40"/>
        <v>0</v>
      </c>
      <c r="O447">
        <f t="shared" si="41"/>
        <v>0.1</v>
      </c>
    </row>
    <row r="448" spans="1:15">
      <c r="A448" s="5" t="s">
        <v>20</v>
      </c>
      <c r="B448" s="5">
        <v>1750</v>
      </c>
      <c r="C448" s="7">
        <v>1.7929799E-2</v>
      </c>
      <c r="D448" s="6">
        <v>0.76800000000000002</v>
      </c>
      <c r="E448" s="6">
        <v>46.66</v>
      </c>
      <c r="F448" s="6">
        <v>1.8</v>
      </c>
      <c r="G448" s="6">
        <v>0.47799999999999998</v>
      </c>
      <c r="H448" s="5">
        <v>0</v>
      </c>
      <c r="I448" s="27">
        <f t="shared" si="42"/>
        <v>1.26</v>
      </c>
      <c r="J448" s="27">
        <f t="shared" si="43"/>
        <v>0.23899999999999999</v>
      </c>
      <c r="K448" s="5">
        <v>23</v>
      </c>
      <c r="L448" s="5">
        <f t="shared" si="38"/>
        <v>0</v>
      </c>
      <c r="M448">
        <f t="shared" si="39"/>
        <v>66</v>
      </c>
      <c r="N448">
        <f t="shared" si="40"/>
        <v>0</v>
      </c>
      <c r="O448">
        <f t="shared" si="41"/>
        <v>0</v>
      </c>
    </row>
    <row r="449" spans="1:15">
      <c r="A449" s="5" t="s">
        <v>20</v>
      </c>
      <c r="B449" s="5">
        <v>1750</v>
      </c>
      <c r="C449" s="7">
        <v>7.7900134000000003E-3</v>
      </c>
      <c r="D449" s="6">
        <v>0.76800000000000002</v>
      </c>
      <c r="E449" s="6">
        <v>46.66</v>
      </c>
      <c r="F449" s="6">
        <v>1.8</v>
      </c>
      <c r="G449" s="6">
        <v>0.47799999999999998</v>
      </c>
      <c r="H449" s="5">
        <v>0</v>
      </c>
      <c r="I449" s="27">
        <f t="shared" si="42"/>
        <v>1.26</v>
      </c>
      <c r="J449" s="27">
        <f t="shared" si="43"/>
        <v>0.23899999999999999</v>
      </c>
      <c r="K449" s="5">
        <v>10</v>
      </c>
      <c r="L449" s="5">
        <f t="shared" si="38"/>
        <v>0</v>
      </c>
      <c r="M449">
        <f t="shared" si="39"/>
        <v>29</v>
      </c>
      <c r="N449">
        <f t="shared" si="40"/>
        <v>0</v>
      </c>
      <c r="O449">
        <f t="shared" si="41"/>
        <v>0</v>
      </c>
    </row>
    <row r="450" spans="1:15">
      <c r="A450" s="5" t="s">
        <v>20</v>
      </c>
      <c r="B450" s="5">
        <v>1750</v>
      </c>
      <c r="C450" s="7">
        <v>7.1154868000000001E-3</v>
      </c>
      <c r="D450" s="6">
        <v>0.68</v>
      </c>
      <c r="E450" s="6">
        <v>46.66</v>
      </c>
      <c r="F450" s="6">
        <v>1.8</v>
      </c>
      <c r="G450" s="6">
        <v>0.47799999999999998</v>
      </c>
      <c r="H450" s="5">
        <v>0</v>
      </c>
      <c r="I450" s="27">
        <f t="shared" si="42"/>
        <v>1.26</v>
      </c>
      <c r="J450" s="27">
        <f t="shared" si="43"/>
        <v>0.23899999999999999</v>
      </c>
      <c r="K450" s="5">
        <v>8</v>
      </c>
      <c r="L450" s="5">
        <f t="shared" si="38"/>
        <v>0</v>
      </c>
      <c r="M450">
        <f t="shared" si="39"/>
        <v>23</v>
      </c>
      <c r="N450">
        <f t="shared" si="40"/>
        <v>0</v>
      </c>
      <c r="O450">
        <f t="shared" si="41"/>
        <v>0</v>
      </c>
    </row>
    <row r="451" spans="1:15">
      <c r="A451" s="5" t="s">
        <v>20</v>
      </c>
      <c r="B451" s="5">
        <v>1750</v>
      </c>
      <c r="C451" s="7">
        <v>3.7271799199999997E-2</v>
      </c>
      <c r="D451" s="6">
        <v>0.76800000000000002</v>
      </c>
      <c r="E451" s="6">
        <v>46.66</v>
      </c>
      <c r="F451" s="6">
        <v>1.8</v>
      </c>
      <c r="G451" s="6">
        <v>0.47799999999999998</v>
      </c>
      <c r="H451" s="5">
        <v>0</v>
      </c>
      <c r="I451" s="27">
        <f t="shared" si="42"/>
        <v>1.26</v>
      </c>
      <c r="J451" s="27">
        <f t="shared" si="43"/>
        <v>0.23899999999999999</v>
      </c>
      <c r="K451" s="5">
        <v>48</v>
      </c>
      <c r="L451" s="5">
        <f t="shared" ref="L451:L509" si="44">ROUND(E451*D451*C451/12,0)</f>
        <v>0</v>
      </c>
      <c r="M451">
        <f t="shared" ref="M451:M509" si="45">ROUND(E451*D451*C451*102.79,0)</f>
        <v>137</v>
      </c>
      <c r="N451">
        <f t="shared" ref="N451:N509" si="46">ROUND(I451*M451*0.002205,0)</f>
        <v>0</v>
      </c>
      <c r="O451">
        <f t="shared" ref="O451:O509" si="47">ROUND(J451*M451*0.002205,1)</f>
        <v>0.1</v>
      </c>
    </row>
    <row r="452" spans="1:15">
      <c r="A452" s="5" t="s">
        <v>20</v>
      </c>
      <c r="B452" s="5">
        <v>1750</v>
      </c>
      <c r="C452" s="7">
        <v>0.25769092110000003</v>
      </c>
      <c r="D452" s="6">
        <v>0.76800000000000002</v>
      </c>
      <c r="E452" s="6">
        <v>46.66</v>
      </c>
      <c r="F452" s="6">
        <v>1.8</v>
      </c>
      <c r="G452" s="6">
        <v>0.47799999999999998</v>
      </c>
      <c r="H452" s="5">
        <v>0</v>
      </c>
      <c r="I452" s="27">
        <f t="shared" si="42"/>
        <v>1.26</v>
      </c>
      <c r="J452" s="27">
        <f t="shared" si="43"/>
        <v>0.23899999999999999</v>
      </c>
      <c r="K452" s="5">
        <v>333</v>
      </c>
      <c r="L452" s="5">
        <f t="shared" si="44"/>
        <v>1</v>
      </c>
      <c r="M452">
        <f t="shared" si="45"/>
        <v>949</v>
      </c>
      <c r="N452">
        <f t="shared" si="46"/>
        <v>3</v>
      </c>
      <c r="O452">
        <f t="shared" si="47"/>
        <v>0.5</v>
      </c>
    </row>
    <row r="453" spans="1:15">
      <c r="A453" s="5" t="s">
        <v>20</v>
      </c>
      <c r="B453" s="5">
        <v>1750</v>
      </c>
      <c r="C453" s="7">
        <v>2.9996286099999998E-2</v>
      </c>
      <c r="D453" s="6">
        <v>0.76800000000000002</v>
      </c>
      <c r="E453" s="6">
        <v>46.66</v>
      </c>
      <c r="F453" s="6">
        <v>1.8</v>
      </c>
      <c r="G453" s="6">
        <v>0.47799999999999998</v>
      </c>
      <c r="H453" s="5">
        <v>0</v>
      </c>
      <c r="I453" s="27">
        <f t="shared" si="42"/>
        <v>1.26</v>
      </c>
      <c r="J453" s="27">
        <f t="shared" si="43"/>
        <v>0.23899999999999999</v>
      </c>
      <c r="K453" s="5">
        <v>39</v>
      </c>
      <c r="L453" s="5">
        <f t="shared" si="44"/>
        <v>0</v>
      </c>
      <c r="M453">
        <f t="shared" si="45"/>
        <v>110</v>
      </c>
      <c r="N453">
        <f t="shared" si="46"/>
        <v>0</v>
      </c>
      <c r="O453">
        <f t="shared" si="47"/>
        <v>0.1</v>
      </c>
    </row>
    <row r="454" spans="1:15">
      <c r="A454" s="5" t="s">
        <v>20</v>
      </c>
      <c r="B454" s="5">
        <v>1750</v>
      </c>
      <c r="C454" s="7">
        <v>3.6586962100000002E-2</v>
      </c>
      <c r="D454" s="6">
        <v>0.76800000000000002</v>
      </c>
      <c r="E454" s="6">
        <v>46.66</v>
      </c>
      <c r="F454" s="6">
        <v>1.8</v>
      </c>
      <c r="G454" s="6">
        <v>0.47799999999999998</v>
      </c>
      <c r="H454" s="5">
        <v>0</v>
      </c>
      <c r="I454" s="27">
        <f t="shared" si="42"/>
        <v>1.26</v>
      </c>
      <c r="J454" s="27">
        <f t="shared" si="43"/>
        <v>0.23899999999999999</v>
      </c>
      <c r="K454" s="5">
        <v>47</v>
      </c>
      <c r="L454" s="5">
        <f t="shared" si="44"/>
        <v>0</v>
      </c>
      <c r="M454">
        <f t="shared" si="45"/>
        <v>135</v>
      </c>
      <c r="N454">
        <f t="shared" si="46"/>
        <v>0</v>
      </c>
      <c r="O454">
        <f t="shared" si="47"/>
        <v>0.1</v>
      </c>
    </row>
    <row r="455" spans="1:15">
      <c r="A455" s="5" t="s">
        <v>20</v>
      </c>
      <c r="B455" s="5">
        <v>8140</v>
      </c>
      <c r="C455" s="7">
        <v>1.0333756600000001E-2</v>
      </c>
      <c r="D455" s="6">
        <v>0.77700000000000002</v>
      </c>
      <c r="E455" s="6">
        <v>46.66</v>
      </c>
      <c r="F455" s="6">
        <v>1.18</v>
      </c>
      <c r="G455" s="6">
        <v>0.48</v>
      </c>
      <c r="H455" s="5">
        <v>0</v>
      </c>
      <c r="I455" s="27">
        <f t="shared" si="42"/>
        <v>0.82599999999999996</v>
      </c>
      <c r="J455" s="27">
        <f t="shared" si="43"/>
        <v>0.24</v>
      </c>
      <c r="K455" s="5">
        <v>209</v>
      </c>
      <c r="L455" s="5">
        <f t="shared" si="44"/>
        <v>0</v>
      </c>
      <c r="M455">
        <f t="shared" si="45"/>
        <v>39</v>
      </c>
      <c r="N455">
        <f t="shared" si="46"/>
        <v>0</v>
      </c>
      <c r="O455">
        <f t="shared" si="47"/>
        <v>0</v>
      </c>
    </row>
    <row r="456" spans="1:15">
      <c r="A456" s="5" t="s">
        <v>20</v>
      </c>
      <c r="B456" s="5">
        <v>1750</v>
      </c>
      <c r="C456" s="7">
        <v>0.1398567342</v>
      </c>
      <c r="D456" s="6">
        <v>0.76800000000000002</v>
      </c>
      <c r="E456" s="6">
        <v>46.66</v>
      </c>
      <c r="F456" s="6">
        <v>1.8</v>
      </c>
      <c r="G456" s="6">
        <v>0.47799999999999998</v>
      </c>
      <c r="H456" s="5">
        <v>0</v>
      </c>
      <c r="I456" s="27">
        <f t="shared" ref="I456:I509" si="48">F456*0.7</f>
        <v>1.26</v>
      </c>
      <c r="J456" s="27">
        <f t="shared" ref="J456:J509" si="49">G456*0.5</f>
        <v>0.23899999999999999</v>
      </c>
      <c r="K456" s="5">
        <v>181</v>
      </c>
      <c r="L456" s="5">
        <f t="shared" si="44"/>
        <v>0</v>
      </c>
      <c r="M456">
        <f t="shared" si="45"/>
        <v>515</v>
      </c>
      <c r="N456">
        <f t="shared" si="46"/>
        <v>1</v>
      </c>
      <c r="O456">
        <f t="shared" si="47"/>
        <v>0.3</v>
      </c>
    </row>
    <row r="457" spans="1:15">
      <c r="A457" s="5" t="s">
        <v>20</v>
      </c>
      <c r="B457" s="5">
        <v>1750</v>
      </c>
      <c r="C457" s="7">
        <v>0.1670494089</v>
      </c>
      <c r="D457" s="6">
        <v>0.76800000000000002</v>
      </c>
      <c r="E457" s="6">
        <v>46.66</v>
      </c>
      <c r="F457" s="6">
        <v>1.8</v>
      </c>
      <c r="G457" s="6">
        <v>0.47799999999999998</v>
      </c>
      <c r="H457" s="5">
        <v>0</v>
      </c>
      <c r="I457" s="27">
        <f t="shared" si="48"/>
        <v>1.26</v>
      </c>
      <c r="J457" s="27">
        <f t="shared" si="49"/>
        <v>0.23899999999999999</v>
      </c>
      <c r="K457" s="5">
        <v>216</v>
      </c>
      <c r="L457" s="5">
        <f t="shared" si="44"/>
        <v>0</v>
      </c>
      <c r="M457">
        <f t="shared" si="45"/>
        <v>615</v>
      </c>
      <c r="N457">
        <f t="shared" si="46"/>
        <v>2</v>
      </c>
      <c r="O457">
        <f t="shared" si="47"/>
        <v>0.3</v>
      </c>
    </row>
    <row r="458" spans="1:15">
      <c r="A458" s="5" t="s">
        <v>20</v>
      </c>
      <c r="B458" s="5">
        <v>1750</v>
      </c>
      <c r="C458" s="7">
        <v>0.2082299655</v>
      </c>
      <c r="D458" s="6">
        <v>0.76800000000000002</v>
      </c>
      <c r="E458" s="6">
        <v>46.66</v>
      </c>
      <c r="F458" s="6">
        <v>1.8</v>
      </c>
      <c r="G458" s="6">
        <v>0.47799999999999998</v>
      </c>
      <c r="H458" s="5">
        <v>0</v>
      </c>
      <c r="I458" s="27">
        <f t="shared" si="48"/>
        <v>1.26</v>
      </c>
      <c r="J458" s="27">
        <f t="shared" si="49"/>
        <v>0.23899999999999999</v>
      </c>
      <c r="K458" s="5">
        <v>269</v>
      </c>
      <c r="L458" s="5">
        <f t="shared" si="44"/>
        <v>1</v>
      </c>
      <c r="M458">
        <f t="shared" si="45"/>
        <v>767</v>
      </c>
      <c r="N458">
        <f t="shared" si="46"/>
        <v>2</v>
      </c>
      <c r="O458">
        <f t="shared" si="47"/>
        <v>0.4</v>
      </c>
    </row>
    <row r="459" spans="1:15">
      <c r="A459" s="5" t="s">
        <v>20</v>
      </c>
      <c r="B459" s="5">
        <v>1750</v>
      </c>
      <c r="C459" s="7">
        <v>0.18643821890000001</v>
      </c>
      <c r="D459" s="6">
        <v>0.76800000000000002</v>
      </c>
      <c r="E459" s="6">
        <v>46.66</v>
      </c>
      <c r="F459" s="6">
        <v>1.8</v>
      </c>
      <c r="G459" s="6">
        <v>0.47799999999999998</v>
      </c>
      <c r="H459" s="5">
        <v>0</v>
      </c>
      <c r="I459" s="27">
        <f t="shared" si="48"/>
        <v>1.26</v>
      </c>
      <c r="J459" s="27">
        <f t="shared" si="49"/>
        <v>0.23899999999999999</v>
      </c>
      <c r="K459" s="5">
        <v>241</v>
      </c>
      <c r="L459" s="5">
        <f t="shared" si="44"/>
        <v>1</v>
      </c>
      <c r="M459">
        <f t="shared" si="45"/>
        <v>687</v>
      </c>
      <c r="N459">
        <f t="shared" si="46"/>
        <v>2</v>
      </c>
      <c r="O459">
        <f t="shared" si="47"/>
        <v>0.4</v>
      </c>
    </row>
    <row r="460" spans="1:15">
      <c r="A460" s="5" t="s">
        <v>20</v>
      </c>
      <c r="B460" s="5">
        <v>1750</v>
      </c>
      <c r="C460" s="7">
        <v>0.1510837676</v>
      </c>
      <c r="D460" s="6">
        <v>0.76800000000000002</v>
      </c>
      <c r="E460" s="6">
        <v>46.66</v>
      </c>
      <c r="F460" s="6">
        <v>1.8</v>
      </c>
      <c r="G460" s="6">
        <v>0.47799999999999998</v>
      </c>
      <c r="H460" s="5">
        <v>0</v>
      </c>
      <c r="I460" s="27">
        <f t="shared" si="48"/>
        <v>1.26</v>
      </c>
      <c r="J460" s="27">
        <f t="shared" si="49"/>
        <v>0.23899999999999999</v>
      </c>
      <c r="K460" s="5">
        <v>195</v>
      </c>
      <c r="L460" s="5">
        <f t="shared" si="44"/>
        <v>0</v>
      </c>
      <c r="M460">
        <f t="shared" si="45"/>
        <v>557</v>
      </c>
      <c r="N460">
        <f t="shared" si="46"/>
        <v>2</v>
      </c>
      <c r="O460">
        <f t="shared" si="47"/>
        <v>0.3</v>
      </c>
    </row>
    <row r="461" spans="1:15">
      <c r="A461" s="5" t="s">
        <v>20</v>
      </c>
      <c r="B461" s="5">
        <v>1750</v>
      </c>
      <c r="C461" s="7">
        <v>7.9065228700000004E-2</v>
      </c>
      <c r="D461" s="6">
        <v>0.76800000000000002</v>
      </c>
      <c r="E461" s="6">
        <v>46.66</v>
      </c>
      <c r="F461" s="6">
        <v>1.8</v>
      </c>
      <c r="G461" s="6">
        <v>0.47799999999999998</v>
      </c>
      <c r="H461" s="5">
        <v>0</v>
      </c>
      <c r="I461" s="27">
        <f t="shared" si="48"/>
        <v>1.26</v>
      </c>
      <c r="J461" s="27">
        <f t="shared" si="49"/>
        <v>0.23899999999999999</v>
      </c>
      <c r="K461" s="5">
        <v>102</v>
      </c>
      <c r="L461" s="5">
        <f t="shared" si="44"/>
        <v>0</v>
      </c>
      <c r="M461">
        <f t="shared" si="45"/>
        <v>291</v>
      </c>
      <c r="N461">
        <f t="shared" si="46"/>
        <v>1</v>
      </c>
      <c r="O461">
        <f t="shared" si="47"/>
        <v>0.2</v>
      </c>
    </row>
    <row r="462" spans="1:15">
      <c r="A462" s="5" t="s">
        <v>20</v>
      </c>
      <c r="B462" s="5">
        <v>8140</v>
      </c>
      <c r="C462" s="7">
        <v>0.12525474380000001</v>
      </c>
      <c r="D462" s="6">
        <v>0.77700000000000002</v>
      </c>
      <c r="E462" s="6">
        <v>46.66</v>
      </c>
      <c r="F462" s="6">
        <v>1.18</v>
      </c>
      <c r="G462" s="6">
        <v>0.48</v>
      </c>
      <c r="H462" s="5">
        <v>0</v>
      </c>
      <c r="I462" s="27">
        <f t="shared" si="48"/>
        <v>0.82599999999999996</v>
      </c>
      <c r="J462" s="27">
        <f t="shared" si="49"/>
        <v>0.24</v>
      </c>
      <c r="K462" s="5">
        <v>164</v>
      </c>
      <c r="L462" s="5">
        <f t="shared" si="44"/>
        <v>0</v>
      </c>
      <c r="M462">
        <f t="shared" si="45"/>
        <v>467</v>
      </c>
      <c r="N462">
        <f t="shared" si="46"/>
        <v>1</v>
      </c>
      <c r="O462">
        <f t="shared" si="47"/>
        <v>0.2</v>
      </c>
    </row>
    <row r="463" spans="1:15">
      <c r="A463" s="5" t="s">
        <v>20</v>
      </c>
      <c r="B463" s="5">
        <v>1750</v>
      </c>
      <c r="C463" s="7">
        <v>0.44857771930000001</v>
      </c>
      <c r="D463" s="6">
        <v>0.76800000000000002</v>
      </c>
      <c r="E463" s="6">
        <v>46.66</v>
      </c>
      <c r="F463" s="6">
        <v>1.8</v>
      </c>
      <c r="G463" s="6">
        <v>0.47799999999999998</v>
      </c>
      <c r="H463" s="5">
        <v>0</v>
      </c>
      <c r="I463" s="27">
        <f t="shared" si="48"/>
        <v>1.26</v>
      </c>
      <c r="J463" s="27">
        <f t="shared" si="49"/>
        <v>0.23899999999999999</v>
      </c>
      <c r="K463" s="5">
        <v>579</v>
      </c>
      <c r="L463" s="5">
        <f t="shared" si="44"/>
        <v>1</v>
      </c>
      <c r="M463">
        <f t="shared" si="45"/>
        <v>1652</v>
      </c>
      <c r="N463">
        <f t="shared" si="46"/>
        <v>5</v>
      </c>
      <c r="O463">
        <f t="shared" si="47"/>
        <v>0.9</v>
      </c>
    </row>
    <row r="464" spans="1:15">
      <c r="A464" s="5" t="s">
        <v>20</v>
      </c>
      <c r="B464" s="5">
        <v>1750</v>
      </c>
      <c r="C464" s="7">
        <v>0.35597767629999999</v>
      </c>
      <c r="D464" s="6">
        <v>0.76800000000000002</v>
      </c>
      <c r="E464" s="6">
        <v>46.66</v>
      </c>
      <c r="F464" s="6">
        <v>1.8</v>
      </c>
      <c r="G464" s="6">
        <v>0.47799999999999998</v>
      </c>
      <c r="H464" s="5">
        <v>0</v>
      </c>
      <c r="I464" s="27">
        <f t="shared" si="48"/>
        <v>1.26</v>
      </c>
      <c r="J464" s="27">
        <f t="shared" si="49"/>
        <v>0.23899999999999999</v>
      </c>
      <c r="K464" s="5">
        <v>459</v>
      </c>
      <c r="L464" s="5">
        <f t="shared" si="44"/>
        <v>1</v>
      </c>
      <c r="M464">
        <f t="shared" si="45"/>
        <v>1311</v>
      </c>
      <c r="N464">
        <f t="shared" si="46"/>
        <v>4</v>
      </c>
      <c r="O464">
        <f t="shared" si="47"/>
        <v>0.7</v>
      </c>
    </row>
    <row r="465" spans="1:15">
      <c r="A465" s="5" t="s">
        <v>20</v>
      </c>
      <c r="B465" s="5">
        <v>1750</v>
      </c>
      <c r="C465" s="7">
        <v>0.2205243372</v>
      </c>
      <c r="D465" s="6">
        <v>0.76800000000000002</v>
      </c>
      <c r="E465" s="6">
        <v>46.66</v>
      </c>
      <c r="F465" s="6">
        <v>1.8</v>
      </c>
      <c r="G465" s="6">
        <v>0.47799999999999998</v>
      </c>
      <c r="H465" s="5">
        <v>0</v>
      </c>
      <c r="I465" s="27">
        <f t="shared" si="48"/>
        <v>1.26</v>
      </c>
      <c r="J465" s="27">
        <f t="shared" si="49"/>
        <v>0.23899999999999999</v>
      </c>
      <c r="K465" s="5">
        <v>285</v>
      </c>
      <c r="L465" s="5">
        <f t="shared" si="44"/>
        <v>1</v>
      </c>
      <c r="M465">
        <f t="shared" si="45"/>
        <v>812</v>
      </c>
      <c r="N465">
        <f t="shared" si="46"/>
        <v>2</v>
      </c>
      <c r="O465">
        <f t="shared" si="47"/>
        <v>0.4</v>
      </c>
    </row>
    <row r="466" spans="1:15">
      <c r="A466" s="5" t="s">
        <v>20</v>
      </c>
      <c r="B466" s="5">
        <v>1750</v>
      </c>
      <c r="C466" s="7">
        <v>0.19209394490000001</v>
      </c>
      <c r="D466" s="6">
        <v>0.752</v>
      </c>
      <c r="E466" s="6">
        <v>46.66</v>
      </c>
      <c r="F466" s="6">
        <v>1.8</v>
      </c>
      <c r="G466" s="6">
        <v>0.47799999999999998</v>
      </c>
      <c r="H466" s="5">
        <v>0</v>
      </c>
      <c r="I466" s="27">
        <f t="shared" si="48"/>
        <v>1.26</v>
      </c>
      <c r="J466" s="27">
        <f t="shared" si="49"/>
        <v>0.23899999999999999</v>
      </c>
      <c r="K466" s="5">
        <v>243</v>
      </c>
      <c r="L466" s="5">
        <f t="shared" si="44"/>
        <v>1</v>
      </c>
      <c r="M466">
        <f t="shared" si="45"/>
        <v>693</v>
      </c>
      <c r="N466">
        <f t="shared" si="46"/>
        <v>2</v>
      </c>
      <c r="O466">
        <f t="shared" si="47"/>
        <v>0.4</v>
      </c>
    </row>
    <row r="467" spans="1:15">
      <c r="A467" s="5" t="s">
        <v>20</v>
      </c>
      <c r="B467" s="5">
        <v>1750</v>
      </c>
      <c r="C467" s="7">
        <v>1.0448636E-3</v>
      </c>
      <c r="D467" s="6">
        <v>0.76800000000000002</v>
      </c>
      <c r="E467" s="6">
        <v>46.66</v>
      </c>
      <c r="F467" s="6">
        <v>1.8</v>
      </c>
      <c r="G467" s="6">
        <v>0.47799999999999998</v>
      </c>
      <c r="H467" s="5">
        <v>0</v>
      </c>
      <c r="I467" s="27">
        <f t="shared" si="48"/>
        <v>1.26</v>
      </c>
      <c r="J467" s="27">
        <f t="shared" si="49"/>
        <v>0.23899999999999999</v>
      </c>
      <c r="K467" s="5">
        <v>1</v>
      </c>
      <c r="L467" s="5">
        <f t="shared" si="44"/>
        <v>0</v>
      </c>
      <c r="M467">
        <f t="shared" si="45"/>
        <v>4</v>
      </c>
      <c r="N467">
        <f t="shared" si="46"/>
        <v>0</v>
      </c>
      <c r="O467">
        <f t="shared" si="47"/>
        <v>0</v>
      </c>
    </row>
    <row r="468" spans="1:15">
      <c r="A468" s="5" t="s">
        <v>20</v>
      </c>
      <c r="B468" s="5">
        <v>8140</v>
      </c>
      <c r="C468" s="7">
        <v>0.1073125402</v>
      </c>
      <c r="D468" s="6">
        <v>0.77700000000000002</v>
      </c>
      <c r="E468" s="6">
        <v>46.66</v>
      </c>
      <c r="F468" s="6">
        <v>1.18</v>
      </c>
      <c r="G468" s="6">
        <v>0.48</v>
      </c>
      <c r="H468" s="5">
        <v>0</v>
      </c>
      <c r="I468" s="27">
        <f t="shared" si="48"/>
        <v>0.82599999999999996</v>
      </c>
      <c r="J468" s="27">
        <f t="shared" si="49"/>
        <v>0.24</v>
      </c>
      <c r="K468" s="5">
        <v>140</v>
      </c>
      <c r="L468" s="5">
        <f t="shared" si="44"/>
        <v>0</v>
      </c>
      <c r="M468">
        <f t="shared" si="45"/>
        <v>400</v>
      </c>
      <c r="N468">
        <f t="shared" si="46"/>
        <v>1</v>
      </c>
      <c r="O468">
        <f t="shared" si="47"/>
        <v>0.2</v>
      </c>
    </row>
    <row r="469" spans="1:15">
      <c r="A469" s="5" t="s">
        <v>20</v>
      </c>
      <c r="B469" s="5">
        <v>8140</v>
      </c>
      <c r="C469" s="7">
        <v>2.70290849E-2</v>
      </c>
      <c r="D469" s="6">
        <v>0.63</v>
      </c>
      <c r="E469" s="6">
        <v>46.66</v>
      </c>
      <c r="F469" s="6">
        <v>1.18</v>
      </c>
      <c r="G469" s="6">
        <v>0.48</v>
      </c>
      <c r="H469" s="5">
        <v>0</v>
      </c>
      <c r="I469" s="27">
        <f t="shared" si="48"/>
        <v>0.82599999999999996</v>
      </c>
      <c r="J469" s="27">
        <f t="shared" si="49"/>
        <v>0.24</v>
      </c>
      <c r="K469" s="5">
        <v>29</v>
      </c>
      <c r="L469" s="5">
        <f t="shared" si="44"/>
        <v>0</v>
      </c>
      <c r="M469">
        <f t="shared" si="45"/>
        <v>82</v>
      </c>
      <c r="N469">
        <f t="shared" si="46"/>
        <v>0</v>
      </c>
      <c r="O469">
        <f t="shared" si="47"/>
        <v>0</v>
      </c>
    </row>
    <row r="470" spans="1:15">
      <c r="A470" s="5" t="s">
        <v>20</v>
      </c>
      <c r="B470" s="5">
        <v>1750</v>
      </c>
      <c r="C470" s="7">
        <v>0.18597431710000001</v>
      </c>
      <c r="D470" s="6">
        <v>0.752</v>
      </c>
      <c r="E470" s="6">
        <v>46.66</v>
      </c>
      <c r="F470" s="6">
        <v>1.8</v>
      </c>
      <c r="G470" s="6">
        <v>0.47799999999999998</v>
      </c>
      <c r="H470" s="5">
        <v>0</v>
      </c>
      <c r="I470" s="27">
        <f t="shared" si="48"/>
        <v>1.26</v>
      </c>
      <c r="J470" s="27">
        <f t="shared" si="49"/>
        <v>0.23899999999999999</v>
      </c>
      <c r="K470" s="5">
        <v>235</v>
      </c>
      <c r="L470" s="5">
        <f t="shared" si="44"/>
        <v>1</v>
      </c>
      <c r="M470">
        <f t="shared" si="45"/>
        <v>671</v>
      </c>
      <c r="N470">
        <f t="shared" si="46"/>
        <v>2</v>
      </c>
      <c r="O470">
        <f t="shared" si="47"/>
        <v>0.4</v>
      </c>
    </row>
    <row r="471" spans="1:15">
      <c r="A471" s="5" t="s">
        <v>20</v>
      </c>
      <c r="B471" s="5">
        <v>1750</v>
      </c>
      <c r="C471" s="7">
        <v>2.4500203700000001E-2</v>
      </c>
      <c r="D471" s="6">
        <v>0.76800000000000002</v>
      </c>
      <c r="E471" s="6">
        <v>46.66</v>
      </c>
      <c r="F471" s="6">
        <v>1.8</v>
      </c>
      <c r="G471" s="6">
        <v>0.47799999999999998</v>
      </c>
      <c r="H471" s="5">
        <v>0</v>
      </c>
      <c r="I471" s="27">
        <f t="shared" si="48"/>
        <v>1.26</v>
      </c>
      <c r="J471" s="27">
        <f t="shared" si="49"/>
        <v>0.23899999999999999</v>
      </c>
      <c r="K471" s="5">
        <v>32</v>
      </c>
      <c r="L471" s="5">
        <f t="shared" si="44"/>
        <v>0</v>
      </c>
      <c r="M471">
        <f t="shared" si="45"/>
        <v>90</v>
      </c>
      <c r="N471">
        <f t="shared" si="46"/>
        <v>0</v>
      </c>
      <c r="O471">
        <f t="shared" si="47"/>
        <v>0</v>
      </c>
    </row>
    <row r="472" spans="1:15">
      <c r="A472" s="5" t="s">
        <v>20</v>
      </c>
      <c r="B472" s="5">
        <v>1750</v>
      </c>
      <c r="C472" s="7">
        <v>0.1207752482</v>
      </c>
      <c r="D472" s="6">
        <v>0.76800000000000002</v>
      </c>
      <c r="E472" s="6">
        <v>46.66</v>
      </c>
      <c r="F472" s="6">
        <v>1.8</v>
      </c>
      <c r="G472" s="6">
        <v>0.47799999999999998</v>
      </c>
      <c r="H472" s="5">
        <v>0</v>
      </c>
      <c r="I472" s="27">
        <f t="shared" si="48"/>
        <v>1.26</v>
      </c>
      <c r="J472" s="27">
        <f t="shared" si="49"/>
        <v>0.23899999999999999</v>
      </c>
      <c r="K472" s="5">
        <v>156</v>
      </c>
      <c r="L472" s="5">
        <f t="shared" si="44"/>
        <v>0</v>
      </c>
      <c r="M472">
        <f t="shared" si="45"/>
        <v>445</v>
      </c>
      <c r="N472">
        <f t="shared" si="46"/>
        <v>1</v>
      </c>
      <c r="O472">
        <f t="shared" si="47"/>
        <v>0.2</v>
      </c>
    </row>
    <row r="473" spans="1:15">
      <c r="A473" s="5" t="s">
        <v>20</v>
      </c>
      <c r="B473" s="5">
        <v>1750</v>
      </c>
      <c r="C473" s="7">
        <v>0.2050848717</v>
      </c>
      <c r="D473" s="6">
        <v>0.76800000000000002</v>
      </c>
      <c r="E473" s="6">
        <v>46.66</v>
      </c>
      <c r="F473" s="6">
        <v>1.8</v>
      </c>
      <c r="G473" s="6">
        <v>0.47799999999999998</v>
      </c>
      <c r="H473" s="5">
        <v>0</v>
      </c>
      <c r="I473" s="27">
        <f t="shared" si="48"/>
        <v>1.26</v>
      </c>
      <c r="J473" s="27">
        <f t="shared" si="49"/>
        <v>0.23899999999999999</v>
      </c>
      <c r="K473" s="5">
        <v>265</v>
      </c>
      <c r="L473" s="5">
        <f t="shared" si="44"/>
        <v>1</v>
      </c>
      <c r="M473">
        <f t="shared" si="45"/>
        <v>755</v>
      </c>
      <c r="N473">
        <f t="shared" si="46"/>
        <v>2</v>
      </c>
      <c r="O473">
        <f t="shared" si="47"/>
        <v>0.4</v>
      </c>
    </row>
    <row r="474" spans="1:15">
      <c r="A474" s="5" t="s">
        <v>20</v>
      </c>
      <c r="B474" s="5">
        <v>1750</v>
      </c>
      <c r="C474" s="7">
        <v>0.11883862570000001</v>
      </c>
      <c r="D474" s="6">
        <v>0.76800000000000002</v>
      </c>
      <c r="E474" s="6">
        <v>46.66</v>
      </c>
      <c r="F474" s="6">
        <v>1.8</v>
      </c>
      <c r="G474" s="6">
        <v>0.47799999999999998</v>
      </c>
      <c r="H474" s="5">
        <v>0</v>
      </c>
      <c r="I474" s="27">
        <f t="shared" si="48"/>
        <v>1.26</v>
      </c>
      <c r="J474" s="27">
        <f t="shared" si="49"/>
        <v>0.23899999999999999</v>
      </c>
      <c r="K474" s="5">
        <v>153</v>
      </c>
      <c r="L474" s="5">
        <f t="shared" si="44"/>
        <v>0</v>
      </c>
      <c r="M474">
        <f t="shared" si="45"/>
        <v>438</v>
      </c>
      <c r="N474">
        <f t="shared" si="46"/>
        <v>1</v>
      </c>
      <c r="O474">
        <f t="shared" si="47"/>
        <v>0.2</v>
      </c>
    </row>
    <row r="475" spans="1:15">
      <c r="A475" s="5" t="s">
        <v>20</v>
      </c>
      <c r="B475" s="5">
        <v>1750</v>
      </c>
      <c r="C475" s="7">
        <v>0.11525571330000001</v>
      </c>
      <c r="D475" s="6">
        <v>0.76800000000000002</v>
      </c>
      <c r="E475" s="6">
        <v>46.66</v>
      </c>
      <c r="F475" s="6">
        <v>1.8</v>
      </c>
      <c r="G475" s="6">
        <v>0.47799999999999998</v>
      </c>
      <c r="H475" s="5">
        <v>0</v>
      </c>
      <c r="I475" s="27">
        <f t="shared" si="48"/>
        <v>1.26</v>
      </c>
      <c r="J475" s="27">
        <f t="shared" si="49"/>
        <v>0.23899999999999999</v>
      </c>
      <c r="K475" s="5">
        <v>149</v>
      </c>
      <c r="L475" s="5">
        <f t="shared" si="44"/>
        <v>0</v>
      </c>
      <c r="M475">
        <f t="shared" si="45"/>
        <v>425</v>
      </c>
      <c r="N475">
        <f t="shared" si="46"/>
        <v>1</v>
      </c>
      <c r="O475">
        <f t="shared" si="47"/>
        <v>0.2</v>
      </c>
    </row>
    <row r="476" spans="1:15">
      <c r="A476" s="5" t="s">
        <v>20</v>
      </c>
      <c r="B476" s="5">
        <v>1750</v>
      </c>
      <c r="C476" s="7">
        <v>7.8076621200000001E-2</v>
      </c>
      <c r="D476" s="6">
        <v>0.76800000000000002</v>
      </c>
      <c r="E476" s="6">
        <v>46.66</v>
      </c>
      <c r="F476" s="6">
        <v>1.8</v>
      </c>
      <c r="G476" s="6">
        <v>0.47799999999999998</v>
      </c>
      <c r="H476" s="5">
        <v>0</v>
      </c>
      <c r="I476" s="27">
        <f t="shared" si="48"/>
        <v>1.26</v>
      </c>
      <c r="J476" s="27">
        <f t="shared" si="49"/>
        <v>0.23899999999999999</v>
      </c>
      <c r="K476" s="5">
        <v>101</v>
      </c>
      <c r="L476" s="5">
        <f t="shared" si="44"/>
        <v>0</v>
      </c>
      <c r="M476">
        <f t="shared" si="45"/>
        <v>288</v>
      </c>
      <c r="N476">
        <f t="shared" si="46"/>
        <v>1</v>
      </c>
      <c r="O476">
        <f t="shared" si="47"/>
        <v>0.2</v>
      </c>
    </row>
    <row r="477" spans="1:15">
      <c r="A477" s="5" t="s">
        <v>20</v>
      </c>
      <c r="B477" s="5">
        <v>1750</v>
      </c>
      <c r="C477" s="7">
        <v>2.6655589E-3</v>
      </c>
      <c r="D477" s="6">
        <v>0.752</v>
      </c>
      <c r="E477" s="6">
        <v>46.66</v>
      </c>
      <c r="F477" s="6">
        <v>1.8</v>
      </c>
      <c r="G477" s="6">
        <v>0.47799999999999998</v>
      </c>
      <c r="H477" s="5">
        <v>0</v>
      </c>
      <c r="I477" s="27">
        <f t="shared" si="48"/>
        <v>1.26</v>
      </c>
      <c r="J477" s="27">
        <f t="shared" si="49"/>
        <v>0.23899999999999999</v>
      </c>
      <c r="K477" s="5">
        <v>21</v>
      </c>
      <c r="L477" s="5">
        <f t="shared" si="44"/>
        <v>0</v>
      </c>
      <c r="M477">
        <f t="shared" si="45"/>
        <v>10</v>
      </c>
      <c r="N477">
        <f t="shared" si="46"/>
        <v>0</v>
      </c>
      <c r="O477">
        <f t="shared" si="47"/>
        <v>0</v>
      </c>
    </row>
    <row r="478" spans="1:15">
      <c r="A478" s="5" t="s">
        <v>20</v>
      </c>
      <c r="B478" s="5">
        <v>1750</v>
      </c>
      <c r="C478" s="7">
        <v>0.15902770929999999</v>
      </c>
      <c r="D478" s="6">
        <v>0.76800000000000002</v>
      </c>
      <c r="E478" s="6">
        <v>46.66</v>
      </c>
      <c r="F478" s="6">
        <v>1.8</v>
      </c>
      <c r="G478" s="6">
        <v>0.47799999999999998</v>
      </c>
      <c r="H478" s="5">
        <v>0</v>
      </c>
      <c r="I478" s="27">
        <f t="shared" si="48"/>
        <v>1.26</v>
      </c>
      <c r="J478" s="27">
        <f t="shared" si="49"/>
        <v>0.23899999999999999</v>
      </c>
      <c r="K478" s="5">
        <v>346</v>
      </c>
      <c r="L478" s="5">
        <f t="shared" si="44"/>
        <v>0</v>
      </c>
      <c r="M478">
        <f t="shared" si="45"/>
        <v>586</v>
      </c>
      <c r="N478">
        <f t="shared" si="46"/>
        <v>2</v>
      </c>
      <c r="O478">
        <f t="shared" si="47"/>
        <v>0.3</v>
      </c>
    </row>
    <row r="479" spans="1:15">
      <c r="A479" s="5" t="s">
        <v>20</v>
      </c>
      <c r="B479" s="5">
        <v>1750</v>
      </c>
      <c r="C479" s="7">
        <v>4.4888512700000001E-2</v>
      </c>
      <c r="D479" s="6">
        <v>0.752</v>
      </c>
      <c r="E479" s="6">
        <v>46.66</v>
      </c>
      <c r="F479" s="6">
        <v>1.8</v>
      </c>
      <c r="G479" s="6">
        <v>0.47799999999999998</v>
      </c>
      <c r="H479" s="5">
        <v>0</v>
      </c>
      <c r="I479" s="27">
        <f t="shared" si="48"/>
        <v>1.26</v>
      </c>
      <c r="J479" s="27">
        <f t="shared" si="49"/>
        <v>0.23899999999999999</v>
      </c>
      <c r="K479" s="5">
        <v>57</v>
      </c>
      <c r="L479" s="5">
        <f t="shared" si="44"/>
        <v>0</v>
      </c>
      <c r="M479">
        <f t="shared" si="45"/>
        <v>162</v>
      </c>
      <c r="N479">
        <f t="shared" si="46"/>
        <v>0</v>
      </c>
      <c r="O479">
        <f t="shared" si="47"/>
        <v>0.1</v>
      </c>
    </row>
    <row r="480" spans="1:15">
      <c r="A480" s="5" t="s">
        <v>20</v>
      </c>
      <c r="B480" s="5">
        <v>1750</v>
      </c>
      <c r="C480" s="7">
        <v>5.5343478299999999E-2</v>
      </c>
      <c r="D480" s="6">
        <v>0.76800000000000002</v>
      </c>
      <c r="E480" s="6">
        <v>46.66</v>
      </c>
      <c r="F480" s="6">
        <v>1.8</v>
      </c>
      <c r="G480" s="6">
        <v>0.47799999999999998</v>
      </c>
      <c r="H480" s="5">
        <v>0</v>
      </c>
      <c r="I480" s="27">
        <f t="shared" si="48"/>
        <v>1.26</v>
      </c>
      <c r="J480" s="27">
        <f t="shared" si="49"/>
        <v>0.23899999999999999</v>
      </c>
      <c r="K480" s="5">
        <v>71</v>
      </c>
      <c r="L480" s="5">
        <f t="shared" si="44"/>
        <v>0</v>
      </c>
      <c r="M480">
        <f t="shared" si="45"/>
        <v>204</v>
      </c>
      <c r="N480">
        <f t="shared" si="46"/>
        <v>1</v>
      </c>
      <c r="O480">
        <f t="shared" si="47"/>
        <v>0.1</v>
      </c>
    </row>
    <row r="481" spans="1:15">
      <c r="A481" s="5" t="s">
        <v>20</v>
      </c>
      <c r="B481" s="5">
        <v>1750</v>
      </c>
      <c r="C481" s="7">
        <v>0.1024836189</v>
      </c>
      <c r="D481" s="6">
        <v>0.76800000000000002</v>
      </c>
      <c r="E481" s="6">
        <v>46.66</v>
      </c>
      <c r="F481" s="6">
        <v>1.8</v>
      </c>
      <c r="G481" s="6">
        <v>0.47799999999999998</v>
      </c>
      <c r="H481" s="5">
        <v>0</v>
      </c>
      <c r="I481" s="27">
        <f t="shared" si="48"/>
        <v>1.26</v>
      </c>
      <c r="J481" s="27">
        <f t="shared" si="49"/>
        <v>0.23899999999999999</v>
      </c>
      <c r="K481" s="5">
        <v>132</v>
      </c>
      <c r="L481" s="5">
        <f t="shared" si="44"/>
        <v>0</v>
      </c>
      <c r="M481">
        <f t="shared" si="45"/>
        <v>377</v>
      </c>
      <c r="N481">
        <f t="shared" si="46"/>
        <v>1</v>
      </c>
      <c r="O481">
        <f t="shared" si="47"/>
        <v>0.2</v>
      </c>
    </row>
    <row r="482" spans="1:15">
      <c r="A482" s="5" t="s">
        <v>20</v>
      </c>
      <c r="B482" s="5">
        <v>1750</v>
      </c>
      <c r="C482" s="7">
        <v>0.1889643942</v>
      </c>
      <c r="D482" s="6">
        <v>0.76800000000000002</v>
      </c>
      <c r="E482" s="6">
        <v>46.66</v>
      </c>
      <c r="F482" s="6">
        <v>1.8</v>
      </c>
      <c r="G482" s="6">
        <v>0.47799999999999998</v>
      </c>
      <c r="H482" s="5">
        <v>0</v>
      </c>
      <c r="I482" s="27">
        <f t="shared" si="48"/>
        <v>1.26</v>
      </c>
      <c r="J482" s="27">
        <f t="shared" si="49"/>
        <v>0.23899999999999999</v>
      </c>
      <c r="K482" s="5">
        <v>244</v>
      </c>
      <c r="L482" s="5">
        <f t="shared" si="44"/>
        <v>1</v>
      </c>
      <c r="M482">
        <f t="shared" si="45"/>
        <v>696</v>
      </c>
      <c r="N482">
        <f t="shared" si="46"/>
        <v>2</v>
      </c>
      <c r="O482">
        <f t="shared" si="47"/>
        <v>0.4</v>
      </c>
    </row>
    <row r="483" spans="1:15">
      <c r="A483" s="5" t="s">
        <v>20</v>
      </c>
      <c r="B483" s="5">
        <v>1750</v>
      </c>
      <c r="C483" s="7">
        <v>0.1474897654</v>
      </c>
      <c r="D483" s="6">
        <v>0.752</v>
      </c>
      <c r="E483" s="6">
        <v>46.66</v>
      </c>
      <c r="F483" s="6">
        <v>1.8</v>
      </c>
      <c r="G483" s="6">
        <v>0.47799999999999998</v>
      </c>
      <c r="H483" s="5">
        <v>0</v>
      </c>
      <c r="I483" s="27">
        <f t="shared" si="48"/>
        <v>1.26</v>
      </c>
      <c r="J483" s="27">
        <f t="shared" si="49"/>
        <v>0.23899999999999999</v>
      </c>
      <c r="K483" s="5">
        <v>186</v>
      </c>
      <c r="L483" s="5">
        <f t="shared" si="44"/>
        <v>0</v>
      </c>
      <c r="M483">
        <f t="shared" si="45"/>
        <v>532</v>
      </c>
      <c r="N483">
        <f t="shared" si="46"/>
        <v>1</v>
      </c>
      <c r="O483">
        <f t="shared" si="47"/>
        <v>0.3</v>
      </c>
    </row>
    <row r="484" spans="1:15">
      <c r="A484" s="5" t="s">
        <v>20</v>
      </c>
      <c r="B484" s="5">
        <v>1750</v>
      </c>
      <c r="C484" s="7">
        <v>7.5569307200000005E-2</v>
      </c>
      <c r="D484" s="6">
        <v>0.76800000000000002</v>
      </c>
      <c r="E484" s="6">
        <v>46.66</v>
      </c>
      <c r="F484" s="6">
        <v>1.8</v>
      </c>
      <c r="G484" s="6">
        <v>0.47799999999999998</v>
      </c>
      <c r="H484" s="5">
        <v>0</v>
      </c>
      <c r="I484" s="27">
        <f t="shared" si="48"/>
        <v>1.26</v>
      </c>
      <c r="J484" s="27">
        <f t="shared" si="49"/>
        <v>0.23899999999999999</v>
      </c>
      <c r="K484" s="5">
        <v>98</v>
      </c>
      <c r="L484" s="5">
        <f t="shared" si="44"/>
        <v>0</v>
      </c>
      <c r="M484">
        <f t="shared" si="45"/>
        <v>278</v>
      </c>
      <c r="N484">
        <f t="shared" si="46"/>
        <v>1</v>
      </c>
      <c r="O484">
        <f t="shared" si="47"/>
        <v>0.1</v>
      </c>
    </row>
    <row r="485" spans="1:15">
      <c r="A485" s="5" t="s">
        <v>20</v>
      </c>
      <c r="B485" s="5">
        <v>1750</v>
      </c>
      <c r="C485" s="7">
        <v>2.90515384E-2</v>
      </c>
      <c r="D485" s="6">
        <v>0.76800000000000002</v>
      </c>
      <c r="E485" s="6">
        <v>46.66</v>
      </c>
      <c r="F485" s="6">
        <v>1.8</v>
      </c>
      <c r="G485" s="6">
        <v>0.47799999999999998</v>
      </c>
      <c r="H485" s="5">
        <v>0</v>
      </c>
      <c r="I485" s="27">
        <f t="shared" si="48"/>
        <v>1.26</v>
      </c>
      <c r="J485" s="27">
        <f t="shared" si="49"/>
        <v>0.23899999999999999</v>
      </c>
      <c r="K485" s="5">
        <v>37</v>
      </c>
      <c r="L485" s="5">
        <f t="shared" si="44"/>
        <v>0</v>
      </c>
      <c r="M485">
        <f t="shared" si="45"/>
        <v>107</v>
      </c>
      <c r="N485">
        <f t="shared" si="46"/>
        <v>0</v>
      </c>
      <c r="O485">
        <f t="shared" si="47"/>
        <v>0.1</v>
      </c>
    </row>
    <row r="486" spans="1:15">
      <c r="A486" s="5" t="s">
        <v>20</v>
      </c>
      <c r="B486" s="5">
        <v>1750</v>
      </c>
      <c r="C486" s="7">
        <v>4.0437482900000002E-2</v>
      </c>
      <c r="D486" s="6">
        <v>0.76800000000000002</v>
      </c>
      <c r="E486" s="6">
        <v>46.66</v>
      </c>
      <c r="F486" s="6">
        <v>1.8</v>
      </c>
      <c r="G486" s="6">
        <v>0.47799999999999998</v>
      </c>
      <c r="H486" s="5">
        <v>0</v>
      </c>
      <c r="I486" s="27">
        <f t="shared" si="48"/>
        <v>1.26</v>
      </c>
      <c r="J486" s="27">
        <f t="shared" si="49"/>
        <v>0.23899999999999999</v>
      </c>
      <c r="K486" s="5">
        <v>60</v>
      </c>
      <c r="L486" s="5">
        <f t="shared" si="44"/>
        <v>0</v>
      </c>
      <c r="M486">
        <f t="shared" si="45"/>
        <v>149</v>
      </c>
      <c r="N486">
        <f t="shared" si="46"/>
        <v>0</v>
      </c>
      <c r="O486">
        <f t="shared" si="47"/>
        <v>0.1</v>
      </c>
    </row>
    <row r="487" spans="1:15">
      <c r="A487" s="5" t="s">
        <v>20</v>
      </c>
      <c r="B487" s="5">
        <v>1750</v>
      </c>
      <c r="C487" s="7">
        <v>0.1036781371</v>
      </c>
      <c r="D487" s="6">
        <v>0.76800000000000002</v>
      </c>
      <c r="E487" s="6">
        <v>46.66</v>
      </c>
      <c r="F487" s="6">
        <v>1.8</v>
      </c>
      <c r="G487" s="6">
        <v>0.47799999999999998</v>
      </c>
      <c r="H487" s="5">
        <v>0</v>
      </c>
      <c r="I487" s="27">
        <f t="shared" si="48"/>
        <v>1.26</v>
      </c>
      <c r="J487" s="27">
        <f t="shared" si="49"/>
        <v>0.23899999999999999</v>
      </c>
      <c r="K487" s="5">
        <v>134</v>
      </c>
      <c r="L487" s="5">
        <f t="shared" si="44"/>
        <v>0</v>
      </c>
      <c r="M487">
        <f t="shared" si="45"/>
        <v>382</v>
      </c>
      <c r="N487">
        <f t="shared" si="46"/>
        <v>1</v>
      </c>
      <c r="O487">
        <f t="shared" si="47"/>
        <v>0.2</v>
      </c>
    </row>
    <row r="488" spans="1:15">
      <c r="A488" s="5" t="s">
        <v>20</v>
      </c>
      <c r="B488" s="5">
        <v>1750</v>
      </c>
      <c r="C488" s="7">
        <v>5.0729967000000001E-2</v>
      </c>
      <c r="D488" s="6">
        <v>0.76800000000000002</v>
      </c>
      <c r="E488" s="6">
        <v>46.66</v>
      </c>
      <c r="F488" s="6">
        <v>1.8</v>
      </c>
      <c r="G488" s="6">
        <v>0.47799999999999998</v>
      </c>
      <c r="H488" s="5">
        <v>0</v>
      </c>
      <c r="I488" s="27">
        <f t="shared" si="48"/>
        <v>1.26</v>
      </c>
      <c r="J488" s="27">
        <f t="shared" si="49"/>
        <v>0.23899999999999999</v>
      </c>
      <c r="K488" s="5">
        <v>177</v>
      </c>
      <c r="L488" s="5">
        <f t="shared" si="44"/>
        <v>0</v>
      </c>
      <c r="M488">
        <f t="shared" si="45"/>
        <v>187</v>
      </c>
      <c r="N488">
        <f t="shared" si="46"/>
        <v>1</v>
      </c>
      <c r="O488">
        <f t="shared" si="47"/>
        <v>0.1</v>
      </c>
    </row>
    <row r="489" spans="1:15">
      <c r="A489" s="5" t="s">
        <v>20</v>
      </c>
      <c r="B489" s="5">
        <v>1750</v>
      </c>
      <c r="C489" s="7">
        <v>3.2825319700000001E-2</v>
      </c>
      <c r="D489" s="6">
        <v>0.76800000000000002</v>
      </c>
      <c r="E489" s="6">
        <v>46.66</v>
      </c>
      <c r="F489" s="6">
        <v>1.8</v>
      </c>
      <c r="G489" s="6">
        <v>0.47799999999999998</v>
      </c>
      <c r="H489" s="5">
        <v>0</v>
      </c>
      <c r="I489" s="27">
        <f t="shared" si="48"/>
        <v>1.26</v>
      </c>
      <c r="J489" s="27">
        <f t="shared" si="49"/>
        <v>0.23899999999999999</v>
      </c>
      <c r="K489" s="5">
        <v>42</v>
      </c>
      <c r="L489" s="5">
        <f t="shared" si="44"/>
        <v>0</v>
      </c>
      <c r="M489">
        <f t="shared" si="45"/>
        <v>121</v>
      </c>
      <c r="N489">
        <f t="shared" si="46"/>
        <v>0</v>
      </c>
      <c r="O489">
        <f t="shared" si="47"/>
        <v>0.1</v>
      </c>
    </row>
    <row r="490" spans="1:15">
      <c r="A490" s="5" t="s">
        <v>20</v>
      </c>
      <c r="B490" s="5">
        <v>1750</v>
      </c>
      <c r="C490" s="7">
        <v>3.9613060300000003E-2</v>
      </c>
      <c r="D490" s="6">
        <v>0.68</v>
      </c>
      <c r="E490" s="6">
        <v>46.66</v>
      </c>
      <c r="F490" s="6">
        <v>1.8</v>
      </c>
      <c r="G490" s="6">
        <v>0.47799999999999998</v>
      </c>
      <c r="H490" s="5">
        <v>0</v>
      </c>
      <c r="I490" s="27">
        <f t="shared" si="48"/>
        <v>1.26</v>
      </c>
      <c r="J490" s="27">
        <f t="shared" si="49"/>
        <v>0.23899999999999999</v>
      </c>
      <c r="K490" s="5">
        <v>45</v>
      </c>
      <c r="L490" s="5">
        <f t="shared" si="44"/>
        <v>0</v>
      </c>
      <c r="M490">
        <f t="shared" si="45"/>
        <v>129</v>
      </c>
      <c r="N490">
        <f t="shared" si="46"/>
        <v>0</v>
      </c>
      <c r="O490">
        <f t="shared" si="47"/>
        <v>0.1</v>
      </c>
    </row>
    <row r="491" spans="1:15">
      <c r="A491" s="5" t="s">
        <v>20</v>
      </c>
      <c r="B491" s="5">
        <v>1750</v>
      </c>
      <c r="C491" s="7">
        <v>2.0453624300000001E-2</v>
      </c>
      <c r="D491" s="6">
        <v>0.76800000000000002</v>
      </c>
      <c r="E491" s="6">
        <v>46.66</v>
      </c>
      <c r="F491" s="6">
        <v>1.8</v>
      </c>
      <c r="G491" s="6">
        <v>0.47799999999999998</v>
      </c>
      <c r="H491" s="5">
        <v>0</v>
      </c>
      <c r="I491" s="27">
        <f t="shared" si="48"/>
        <v>1.26</v>
      </c>
      <c r="J491" s="27">
        <f t="shared" si="49"/>
        <v>0.23899999999999999</v>
      </c>
      <c r="K491" s="5">
        <v>26</v>
      </c>
      <c r="L491" s="5">
        <f t="shared" si="44"/>
        <v>0</v>
      </c>
      <c r="M491">
        <f t="shared" si="45"/>
        <v>75</v>
      </c>
      <c r="N491">
        <f t="shared" si="46"/>
        <v>0</v>
      </c>
      <c r="O491">
        <f t="shared" si="47"/>
        <v>0</v>
      </c>
    </row>
    <row r="492" spans="1:15">
      <c r="A492" s="5" t="s">
        <v>20</v>
      </c>
      <c r="B492" s="5">
        <v>1750</v>
      </c>
      <c r="C492" s="7">
        <v>6.9200567199999993E-2</v>
      </c>
      <c r="D492" s="6">
        <v>0.76800000000000002</v>
      </c>
      <c r="E492" s="6">
        <v>46.66</v>
      </c>
      <c r="F492" s="6">
        <v>1.8</v>
      </c>
      <c r="G492" s="6">
        <v>0.47799999999999998</v>
      </c>
      <c r="H492" s="5">
        <v>0</v>
      </c>
      <c r="I492" s="27">
        <f t="shared" si="48"/>
        <v>1.26</v>
      </c>
      <c r="J492" s="27">
        <f t="shared" si="49"/>
        <v>0.23899999999999999</v>
      </c>
      <c r="K492" s="5">
        <v>89</v>
      </c>
      <c r="L492" s="5">
        <f t="shared" si="44"/>
        <v>0</v>
      </c>
      <c r="M492">
        <f t="shared" si="45"/>
        <v>255</v>
      </c>
      <c r="N492">
        <f t="shared" si="46"/>
        <v>1</v>
      </c>
      <c r="O492">
        <f t="shared" si="47"/>
        <v>0.1</v>
      </c>
    </row>
    <row r="493" spans="1:15">
      <c r="A493" s="5" t="s">
        <v>20</v>
      </c>
      <c r="B493" s="5">
        <v>1750</v>
      </c>
      <c r="C493" s="7">
        <v>0.42902304470000002</v>
      </c>
      <c r="D493" s="6">
        <v>0.752</v>
      </c>
      <c r="E493" s="6">
        <v>46.66</v>
      </c>
      <c r="F493" s="6">
        <v>1.8</v>
      </c>
      <c r="G493" s="6">
        <v>0.47799999999999998</v>
      </c>
      <c r="H493" s="5">
        <v>0</v>
      </c>
      <c r="I493" s="27">
        <f t="shared" si="48"/>
        <v>1.26</v>
      </c>
      <c r="J493" s="27">
        <f t="shared" si="49"/>
        <v>0.23899999999999999</v>
      </c>
      <c r="K493" s="5">
        <v>542</v>
      </c>
      <c r="L493" s="5">
        <f t="shared" si="44"/>
        <v>1</v>
      </c>
      <c r="M493">
        <f t="shared" si="45"/>
        <v>1547</v>
      </c>
      <c r="N493">
        <f t="shared" si="46"/>
        <v>4</v>
      </c>
      <c r="O493">
        <f t="shared" si="47"/>
        <v>0.8</v>
      </c>
    </row>
    <row r="494" spans="1:15">
      <c r="A494" s="5" t="s">
        <v>20</v>
      </c>
      <c r="B494" s="5">
        <v>1750</v>
      </c>
      <c r="C494" s="7">
        <v>3.3541092100000003E-2</v>
      </c>
      <c r="D494" s="6">
        <v>0.76800000000000002</v>
      </c>
      <c r="E494" s="6">
        <v>46.66</v>
      </c>
      <c r="F494" s="6">
        <v>1.8</v>
      </c>
      <c r="G494" s="6">
        <v>0.47799999999999998</v>
      </c>
      <c r="H494" s="5">
        <v>0</v>
      </c>
      <c r="I494" s="27">
        <f t="shared" si="48"/>
        <v>1.26</v>
      </c>
      <c r="J494" s="27">
        <f t="shared" si="49"/>
        <v>0.23899999999999999</v>
      </c>
      <c r="K494" s="5">
        <v>43</v>
      </c>
      <c r="L494" s="5">
        <f t="shared" si="44"/>
        <v>0</v>
      </c>
      <c r="M494">
        <f t="shared" si="45"/>
        <v>124</v>
      </c>
      <c r="N494">
        <f t="shared" si="46"/>
        <v>0</v>
      </c>
      <c r="O494">
        <f t="shared" si="47"/>
        <v>0.1</v>
      </c>
    </row>
    <row r="495" spans="1:15">
      <c r="A495" s="5" t="s">
        <v>20</v>
      </c>
      <c r="B495" s="5">
        <v>1750</v>
      </c>
      <c r="C495" s="7">
        <v>1.3361063100000001E-2</v>
      </c>
      <c r="D495" s="6">
        <v>0.76800000000000002</v>
      </c>
      <c r="E495" s="6">
        <v>46.66</v>
      </c>
      <c r="F495" s="6">
        <v>1.8</v>
      </c>
      <c r="G495" s="6">
        <v>0.47799999999999998</v>
      </c>
      <c r="H495" s="5">
        <v>0</v>
      </c>
      <c r="I495" s="27">
        <f t="shared" si="48"/>
        <v>1.26</v>
      </c>
      <c r="J495" s="27">
        <f t="shared" si="49"/>
        <v>0.23899999999999999</v>
      </c>
      <c r="K495" s="5">
        <v>17</v>
      </c>
      <c r="L495" s="5">
        <f t="shared" si="44"/>
        <v>0</v>
      </c>
      <c r="M495">
        <f t="shared" si="45"/>
        <v>49</v>
      </c>
      <c r="N495">
        <f t="shared" si="46"/>
        <v>0</v>
      </c>
      <c r="O495">
        <f t="shared" si="47"/>
        <v>0</v>
      </c>
    </row>
    <row r="496" spans="1:15">
      <c r="A496" s="5" t="s">
        <v>20</v>
      </c>
      <c r="B496" s="5">
        <v>1750</v>
      </c>
      <c r="C496" s="7">
        <v>7.0921711900000003E-2</v>
      </c>
      <c r="D496" s="6">
        <v>0.76800000000000002</v>
      </c>
      <c r="E496" s="6">
        <v>46.66</v>
      </c>
      <c r="F496" s="6">
        <v>1.8</v>
      </c>
      <c r="G496" s="6">
        <v>0.47799999999999998</v>
      </c>
      <c r="H496" s="5">
        <v>0</v>
      </c>
      <c r="I496" s="27">
        <f t="shared" si="48"/>
        <v>1.26</v>
      </c>
      <c r="J496" s="27">
        <f t="shared" si="49"/>
        <v>0.23899999999999999</v>
      </c>
      <c r="K496" s="5">
        <v>92</v>
      </c>
      <c r="L496" s="5">
        <f t="shared" si="44"/>
        <v>0</v>
      </c>
      <c r="M496">
        <f t="shared" si="45"/>
        <v>261</v>
      </c>
      <c r="N496">
        <f t="shared" si="46"/>
        <v>1</v>
      </c>
      <c r="O496">
        <f t="shared" si="47"/>
        <v>0.1</v>
      </c>
    </row>
    <row r="497" spans="1:15">
      <c r="A497" s="5" t="s">
        <v>20</v>
      </c>
      <c r="B497" s="5">
        <v>1750</v>
      </c>
      <c r="C497" s="7">
        <v>9.8114202299999995E-2</v>
      </c>
      <c r="D497" s="6">
        <v>0.76800000000000002</v>
      </c>
      <c r="E497" s="6">
        <v>46.66</v>
      </c>
      <c r="F497" s="6">
        <v>1.8</v>
      </c>
      <c r="G497" s="6">
        <v>0.47799999999999998</v>
      </c>
      <c r="H497" s="5">
        <v>0</v>
      </c>
      <c r="I497" s="27">
        <f t="shared" si="48"/>
        <v>1.26</v>
      </c>
      <c r="J497" s="27">
        <f t="shared" si="49"/>
        <v>0.23899999999999999</v>
      </c>
      <c r="K497" s="5">
        <v>127</v>
      </c>
      <c r="L497" s="5">
        <f t="shared" si="44"/>
        <v>0</v>
      </c>
      <c r="M497">
        <f t="shared" si="45"/>
        <v>361</v>
      </c>
      <c r="N497">
        <f t="shared" si="46"/>
        <v>1</v>
      </c>
      <c r="O497">
        <f t="shared" si="47"/>
        <v>0.2</v>
      </c>
    </row>
    <row r="498" spans="1:15">
      <c r="A498" s="5" t="s">
        <v>20</v>
      </c>
      <c r="B498" s="5">
        <v>1750</v>
      </c>
      <c r="C498" s="7">
        <v>0.45235964740000001</v>
      </c>
      <c r="D498" s="6">
        <v>0.752</v>
      </c>
      <c r="E498" s="6">
        <v>46.66</v>
      </c>
      <c r="F498" s="6">
        <v>1.8</v>
      </c>
      <c r="G498" s="6">
        <v>0.47799999999999998</v>
      </c>
      <c r="H498" s="5">
        <v>0</v>
      </c>
      <c r="I498" s="27">
        <f t="shared" si="48"/>
        <v>1.26</v>
      </c>
      <c r="J498" s="27">
        <f t="shared" si="49"/>
        <v>0.23899999999999999</v>
      </c>
      <c r="K498" s="5">
        <v>572</v>
      </c>
      <c r="L498" s="5">
        <f t="shared" si="44"/>
        <v>1</v>
      </c>
      <c r="M498">
        <f t="shared" si="45"/>
        <v>1632</v>
      </c>
      <c r="N498">
        <f t="shared" si="46"/>
        <v>5</v>
      </c>
      <c r="O498">
        <f t="shared" si="47"/>
        <v>0.9</v>
      </c>
    </row>
    <row r="499" spans="1:15">
      <c r="A499" s="5" t="s">
        <v>20</v>
      </c>
      <c r="B499" s="5">
        <v>1750</v>
      </c>
      <c r="C499" s="7">
        <v>1.5859092E-3</v>
      </c>
      <c r="D499" s="6">
        <v>0.76800000000000002</v>
      </c>
      <c r="E499" s="6">
        <v>46.66</v>
      </c>
      <c r="F499" s="6">
        <v>1.8</v>
      </c>
      <c r="G499" s="6">
        <v>0.47799999999999998</v>
      </c>
      <c r="H499" s="5">
        <v>0</v>
      </c>
      <c r="I499" s="27">
        <f t="shared" si="48"/>
        <v>1.26</v>
      </c>
      <c r="J499" s="27">
        <f t="shared" si="49"/>
        <v>0.23899999999999999</v>
      </c>
      <c r="K499" s="5">
        <v>131</v>
      </c>
      <c r="L499" s="5">
        <f t="shared" si="44"/>
        <v>0</v>
      </c>
      <c r="M499">
        <f t="shared" si="45"/>
        <v>6</v>
      </c>
      <c r="N499">
        <f t="shared" si="46"/>
        <v>0</v>
      </c>
      <c r="O499">
        <f t="shared" si="47"/>
        <v>0</v>
      </c>
    </row>
    <row r="500" spans="1:15">
      <c r="A500" s="5" t="s">
        <v>20</v>
      </c>
      <c r="B500" s="5">
        <v>1750</v>
      </c>
      <c r="C500" s="7">
        <v>4.7591145299999998E-2</v>
      </c>
      <c r="D500" s="6">
        <v>0.76800000000000002</v>
      </c>
      <c r="E500" s="6">
        <v>46.66</v>
      </c>
      <c r="F500" s="6">
        <v>1.8</v>
      </c>
      <c r="G500" s="6">
        <v>0.47799999999999998</v>
      </c>
      <c r="H500" s="5">
        <v>0</v>
      </c>
      <c r="I500" s="27">
        <f t="shared" si="48"/>
        <v>1.26</v>
      </c>
      <c r="J500" s="27">
        <f t="shared" si="49"/>
        <v>0.23899999999999999</v>
      </c>
      <c r="K500" s="5">
        <v>61</v>
      </c>
      <c r="L500" s="5">
        <f t="shared" si="44"/>
        <v>0</v>
      </c>
      <c r="M500">
        <f t="shared" si="45"/>
        <v>175</v>
      </c>
      <c r="N500">
        <f t="shared" si="46"/>
        <v>0</v>
      </c>
      <c r="O500">
        <f t="shared" si="47"/>
        <v>0.1</v>
      </c>
    </row>
    <row r="501" spans="1:15">
      <c r="A501" s="5" t="s">
        <v>20</v>
      </c>
      <c r="B501" s="5">
        <v>8140</v>
      </c>
      <c r="C501" s="7">
        <v>0.1100106516</v>
      </c>
      <c r="D501" s="6">
        <v>0.77700000000000002</v>
      </c>
      <c r="E501" s="6">
        <v>46.66</v>
      </c>
      <c r="F501" s="6">
        <v>1.18</v>
      </c>
      <c r="G501" s="6">
        <v>0.48</v>
      </c>
      <c r="H501" s="5">
        <v>0</v>
      </c>
      <c r="I501" s="27">
        <f t="shared" si="48"/>
        <v>0.82599999999999996</v>
      </c>
      <c r="J501" s="27">
        <f t="shared" si="49"/>
        <v>0.24</v>
      </c>
      <c r="K501" s="5">
        <v>174</v>
      </c>
      <c r="L501" s="5">
        <f t="shared" si="44"/>
        <v>0</v>
      </c>
      <c r="M501">
        <f t="shared" si="45"/>
        <v>410</v>
      </c>
      <c r="N501">
        <f t="shared" si="46"/>
        <v>1</v>
      </c>
      <c r="O501">
        <f t="shared" si="47"/>
        <v>0.2</v>
      </c>
    </row>
    <row r="502" spans="1:15">
      <c r="A502" s="5" t="s">
        <v>20</v>
      </c>
      <c r="B502" s="5">
        <v>1750</v>
      </c>
      <c r="C502" s="7">
        <v>7.6604769000000001E-3</v>
      </c>
      <c r="D502" s="6">
        <v>0.68</v>
      </c>
      <c r="E502" s="6">
        <v>46.66</v>
      </c>
      <c r="F502" s="6">
        <v>1.8</v>
      </c>
      <c r="G502" s="6">
        <v>0.47799999999999998</v>
      </c>
      <c r="H502" s="5">
        <v>0</v>
      </c>
      <c r="I502" s="27">
        <f t="shared" si="48"/>
        <v>1.26</v>
      </c>
      <c r="J502" s="27">
        <f t="shared" si="49"/>
        <v>0.23899999999999999</v>
      </c>
      <c r="K502" s="5">
        <v>9</v>
      </c>
      <c r="L502" s="5">
        <f t="shared" si="44"/>
        <v>0</v>
      </c>
      <c r="M502">
        <f t="shared" si="45"/>
        <v>25</v>
      </c>
      <c r="N502">
        <f t="shared" si="46"/>
        <v>0</v>
      </c>
      <c r="O502">
        <f t="shared" si="47"/>
        <v>0</v>
      </c>
    </row>
    <row r="503" spans="1:15">
      <c r="A503" s="5" t="s">
        <v>20</v>
      </c>
      <c r="B503" s="5">
        <v>1750</v>
      </c>
      <c r="C503" s="7">
        <v>7.4316180499999995E-2</v>
      </c>
      <c r="D503" s="6">
        <v>0.76800000000000002</v>
      </c>
      <c r="E503" s="6">
        <v>46.66</v>
      </c>
      <c r="F503" s="6">
        <v>1.8</v>
      </c>
      <c r="G503" s="6">
        <v>0.47799999999999998</v>
      </c>
      <c r="H503" s="5">
        <v>0</v>
      </c>
      <c r="I503" s="27">
        <f t="shared" si="48"/>
        <v>1.26</v>
      </c>
      <c r="J503" s="27">
        <f t="shared" si="49"/>
        <v>0.23899999999999999</v>
      </c>
      <c r="K503" s="5">
        <v>96</v>
      </c>
      <c r="L503" s="5">
        <f t="shared" si="44"/>
        <v>0</v>
      </c>
      <c r="M503">
        <f t="shared" si="45"/>
        <v>274</v>
      </c>
      <c r="N503">
        <f t="shared" si="46"/>
        <v>1</v>
      </c>
      <c r="O503">
        <f t="shared" si="47"/>
        <v>0.1</v>
      </c>
    </row>
    <row r="504" spans="1:15">
      <c r="A504" s="5" t="s">
        <v>20</v>
      </c>
      <c r="B504" s="5">
        <v>1750</v>
      </c>
      <c r="C504" s="7">
        <v>0.1295384389</v>
      </c>
      <c r="D504" s="6">
        <v>0.76800000000000002</v>
      </c>
      <c r="E504" s="6">
        <v>46.66</v>
      </c>
      <c r="F504" s="6">
        <v>1.8</v>
      </c>
      <c r="G504" s="6">
        <v>0.47799999999999998</v>
      </c>
      <c r="H504" s="5">
        <v>0</v>
      </c>
      <c r="I504" s="27">
        <f t="shared" si="48"/>
        <v>1.26</v>
      </c>
      <c r="J504" s="27">
        <f t="shared" si="49"/>
        <v>0.23899999999999999</v>
      </c>
      <c r="K504" s="5">
        <v>167</v>
      </c>
      <c r="L504" s="5">
        <f t="shared" si="44"/>
        <v>0</v>
      </c>
      <c r="M504">
        <f t="shared" si="45"/>
        <v>477</v>
      </c>
      <c r="N504">
        <f t="shared" si="46"/>
        <v>1</v>
      </c>
      <c r="O504">
        <f t="shared" si="47"/>
        <v>0.3</v>
      </c>
    </row>
    <row r="505" spans="1:15">
      <c r="A505" s="5" t="s">
        <v>20</v>
      </c>
      <c r="B505" s="5">
        <v>1750</v>
      </c>
      <c r="C505" s="7">
        <v>0.1220443467</v>
      </c>
      <c r="D505" s="6">
        <v>0.76800000000000002</v>
      </c>
      <c r="E505" s="6">
        <v>46.66</v>
      </c>
      <c r="F505" s="6">
        <v>1.8</v>
      </c>
      <c r="G505" s="6">
        <v>0.47799999999999998</v>
      </c>
      <c r="H505" s="5">
        <v>0</v>
      </c>
      <c r="I505" s="27">
        <f t="shared" si="48"/>
        <v>1.26</v>
      </c>
      <c r="J505" s="27">
        <f t="shared" si="49"/>
        <v>0.23899999999999999</v>
      </c>
      <c r="K505" s="5">
        <v>158</v>
      </c>
      <c r="L505" s="5">
        <f t="shared" si="44"/>
        <v>0</v>
      </c>
      <c r="M505">
        <f t="shared" si="45"/>
        <v>450</v>
      </c>
      <c r="N505">
        <f t="shared" si="46"/>
        <v>1</v>
      </c>
      <c r="O505">
        <f t="shared" si="47"/>
        <v>0.2</v>
      </c>
    </row>
    <row r="506" spans="1:15">
      <c r="A506" s="5" t="s">
        <v>20</v>
      </c>
      <c r="B506" s="5">
        <v>1750</v>
      </c>
      <c r="C506" s="7">
        <v>0.14234022630000001</v>
      </c>
      <c r="D506" s="6">
        <v>0.76800000000000002</v>
      </c>
      <c r="E506" s="6">
        <v>46.66</v>
      </c>
      <c r="F506" s="6">
        <v>1.8</v>
      </c>
      <c r="G506" s="6">
        <v>0.47799999999999998</v>
      </c>
      <c r="H506" s="5">
        <v>0</v>
      </c>
      <c r="I506" s="27">
        <f t="shared" si="48"/>
        <v>1.26</v>
      </c>
      <c r="J506" s="27">
        <f t="shared" si="49"/>
        <v>0.23899999999999999</v>
      </c>
      <c r="K506" s="5">
        <v>184</v>
      </c>
      <c r="L506" s="5">
        <f t="shared" si="44"/>
        <v>0</v>
      </c>
      <c r="M506">
        <f t="shared" si="45"/>
        <v>524</v>
      </c>
      <c r="N506">
        <f t="shared" si="46"/>
        <v>1</v>
      </c>
      <c r="O506">
        <f t="shared" si="47"/>
        <v>0.3</v>
      </c>
    </row>
    <row r="507" spans="1:15">
      <c r="A507" s="5" t="s">
        <v>20</v>
      </c>
      <c r="B507" s="5">
        <v>1750</v>
      </c>
      <c r="C507" s="7">
        <v>4.5755575899999998E-2</v>
      </c>
      <c r="D507" s="6">
        <v>0.76800000000000002</v>
      </c>
      <c r="E507" s="6">
        <v>46.66</v>
      </c>
      <c r="F507" s="6">
        <v>1.8</v>
      </c>
      <c r="G507" s="6">
        <v>0.47799999999999998</v>
      </c>
      <c r="H507" s="5">
        <v>0</v>
      </c>
      <c r="I507" s="27">
        <f t="shared" si="48"/>
        <v>1.26</v>
      </c>
      <c r="J507" s="27">
        <f t="shared" si="49"/>
        <v>0.23899999999999999</v>
      </c>
      <c r="K507" s="5">
        <v>175</v>
      </c>
      <c r="L507" s="5">
        <f t="shared" si="44"/>
        <v>0</v>
      </c>
      <c r="M507">
        <f t="shared" si="45"/>
        <v>169</v>
      </c>
      <c r="N507">
        <f t="shared" si="46"/>
        <v>0</v>
      </c>
      <c r="O507">
        <f t="shared" si="47"/>
        <v>0.1</v>
      </c>
    </row>
    <row r="508" spans="1:15">
      <c r="A508" s="5" t="s">
        <v>20</v>
      </c>
      <c r="B508" s="5">
        <v>1750</v>
      </c>
      <c r="C508" s="7">
        <v>0.241566052</v>
      </c>
      <c r="D508" s="6">
        <v>0.76800000000000002</v>
      </c>
      <c r="E508" s="6">
        <v>46.66</v>
      </c>
      <c r="F508" s="6">
        <v>1.8</v>
      </c>
      <c r="G508" s="6">
        <v>0.47799999999999998</v>
      </c>
      <c r="H508" s="5">
        <v>0</v>
      </c>
      <c r="I508" s="27">
        <f t="shared" si="48"/>
        <v>1.26</v>
      </c>
      <c r="J508" s="27">
        <f t="shared" si="49"/>
        <v>0.23899999999999999</v>
      </c>
      <c r="K508" s="5">
        <v>312</v>
      </c>
      <c r="L508" s="5">
        <f t="shared" si="44"/>
        <v>1</v>
      </c>
      <c r="M508">
        <f t="shared" si="45"/>
        <v>890</v>
      </c>
      <c r="N508">
        <f t="shared" si="46"/>
        <v>2</v>
      </c>
      <c r="O508">
        <f t="shared" si="47"/>
        <v>0.5</v>
      </c>
    </row>
    <row r="509" spans="1:15">
      <c r="A509" s="5" t="s">
        <v>20</v>
      </c>
      <c r="B509" s="5">
        <v>1750</v>
      </c>
      <c r="C509" s="7">
        <v>7.3151417499999996E-2</v>
      </c>
      <c r="D509" s="6">
        <v>0.76800000000000002</v>
      </c>
      <c r="E509" s="6">
        <v>46.66</v>
      </c>
      <c r="F509" s="6">
        <v>1.8</v>
      </c>
      <c r="G509" s="6">
        <v>0.47799999999999998</v>
      </c>
      <c r="H509" s="5">
        <v>0</v>
      </c>
      <c r="I509" s="27">
        <f t="shared" si="48"/>
        <v>1.26</v>
      </c>
      <c r="J509" s="27">
        <f t="shared" si="49"/>
        <v>0.23899999999999999</v>
      </c>
      <c r="K509" s="5">
        <v>104</v>
      </c>
      <c r="L509" s="5">
        <f t="shared" si="44"/>
        <v>0</v>
      </c>
      <c r="M509">
        <f t="shared" si="45"/>
        <v>269</v>
      </c>
      <c r="N509">
        <f t="shared" si="46"/>
        <v>1</v>
      </c>
      <c r="O509">
        <f t="shared" si="47"/>
        <v>0.1</v>
      </c>
    </row>
    <row r="510" spans="1:15">
      <c r="C510" s="7">
        <f>SUM(C2:C509)</f>
        <v>1272.1037237113981</v>
      </c>
      <c r="L510" s="5">
        <f>SUM(L2:L509)</f>
        <v>1729</v>
      </c>
      <c r="N510">
        <f>SUM(N2:N509)</f>
        <v>4978</v>
      </c>
      <c r="O510">
        <f>SUM(O2:O509)</f>
        <v>1001.6000000000025</v>
      </c>
    </row>
  </sheetData>
  <sortState ref="A2:I509">
    <sortCondition descending="1" ref="H1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82"/>
  <sheetViews>
    <sheetView workbookViewId="0">
      <pane ySplit="1" topLeftCell="A560" activePane="bottomLeft" state="frozen"/>
      <selection pane="bottomLeft" activeCell="C2" sqref="C2:C582"/>
    </sheetView>
  </sheetViews>
  <sheetFormatPr defaultRowHeight="15"/>
  <cols>
    <col min="1" max="1" width="9.42578125" style="5" bestFit="1" customWidth="1"/>
    <col min="2" max="2" width="7.85546875" style="5" bestFit="1" customWidth="1"/>
    <col min="3" max="3" width="15.7109375" style="7" bestFit="1" customWidth="1"/>
    <col min="4" max="4" width="13.7109375" style="6" customWidth="1"/>
    <col min="5" max="5" width="14.7109375" style="6" bestFit="1" customWidth="1"/>
    <col min="6" max="7" width="13.7109375" style="6" customWidth="1"/>
    <col min="8" max="8" width="11.140625" style="5" bestFit="1" customWidth="1"/>
    <col min="9" max="10" width="11.140625" style="5" customWidth="1"/>
    <col min="11" max="11" width="12.28515625" style="5" bestFit="1" customWidth="1"/>
    <col min="12" max="12" width="14.140625" customWidth="1"/>
    <col min="13" max="13" width="13.5703125" customWidth="1"/>
  </cols>
  <sheetData>
    <row r="1" spans="1:15" ht="30">
      <c r="A1" s="5" t="s">
        <v>19</v>
      </c>
      <c r="B1" s="5" t="s">
        <v>12</v>
      </c>
      <c r="C1" s="7" t="s">
        <v>18</v>
      </c>
      <c r="D1" s="6" t="s">
        <v>13</v>
      </c>
      <c r="E1" s="6" t="s">
        <v>17</v>
      </c>
      <c r="F1" s="6" t="s">
        <v>14</v>
      </c>
      <c r="G1" s="6" t="s">
        <v>15</v>
      </c>
      <c r="H1" s="5" t="s">
        <v>25</v>
      </c>
      <c r="I1" s="5" t="s">
        <v>26</v>
      </c>
      <c r="J1" s="5" t="s">
        <v>21</v>
      </c>
      <c r="K1" s="5" t="s">
        <v>16</v>
      </c>
      <c r="L1" s="9" t="s">
        <v>36</v>
      </c>
      <c r="M1" s="9" t="s">
        <v>22</v>
      </c>
      <c r="N1" s="9" t="s">
        <v>23</v>
      </c>
      <c r="O1" s="9" t="s">
        <v>24</v>
      </c>
    </row>
    <row r="2" spans="1:15">
      <c r="A2" s="5" t="s">
        <v>20</v>
      </c>
      <c r="B2" s="5">
        <v>1750</v>
      </c>
      <c r="C2" s="7">
        <v>71.039147309100002</v>
      </c>
      <c r="D2" s="6">
        <v>0.752</v>
      </c>
      <c r="E2" s="6">
        <v>46.66</v>
      </c>
      <c r="F2" s="6">
        <v>1.8</v>
      </c>
      <c r="G2" s="6">
        <v>0.47799999999999998</v>
      </c>
      <c r="H2" s="5">
        <v>1</v>
      </c>
      <c r="I2" s="27">
        <f>F2</f>
        <v>1.8</v>
      </c>
      <c r="J2" s="27">
        <f>G2</f>
        <v>0.47799999999999998</v>
      </c>
      <c r="K2" s="5">
        <v>102155</v>
      </c>
      <c r="L2" s="5">
        <f>ROUND(E2*D2*C2/12,0)</f>
        <v>208</v>
      </c>
      <c r="M2">
        <f>ROUND(E2*D2*C2*102.79,0)</f>
        <v>256219</v>
      </c>
      <c r="N2">
        <f>ROUND(I2*M2*0.002205,0)</f>
        <v>1017</v>
      </c>
      <c r="O2">
        <f>ROUND(J2*M2*0.002205,1)</f>
        <v>270.10000000000002</v>
      </c>
    </row>
    <row r="3" spans="1:15">
      <c r="A3" s="5" t="s">
        <v>20</v>
      </c>
      <c r="B3" s="5">
        <v>1750</v>
      </c>
      <c r="C3" s="7">
        <v>158.4752927346</v>
      </c>
      <c r="D3" s="6">
        <v>0.68</v>
      </c>
      <c r="E3" s="6">
        <v>46.66</v>
      </c>
      <c r="F3" s="6">
        <v>1.8</v>
      </c>
      <c r="G3" s="6">
        <v>0.47799999999999998</v>
      </c>
      <c r="H3" s="5">
        <v>1</v>
      </c>
      <c r="I3" s="27">
        <f t="shared" ref="I3:I66" si="0">F3</f>
        <v>1.8</v>
      </c>
      <c r="J3" s="27">
        <f t="shared" ref="J3:J66" si="1">G3</f>
        <v>0.47799999999999998</v>
      </c>
      <c r="K3" s="5">
        <v>251089</v>
      </c>
      <c r="L3" s="5">
        <f t="shared" ref="L3:L66" si="2">ROUND(E3*D3*C3/12,0)</f>
        <v>419</v>
      </c>
      <c r="M3">
        <f t="shared" ref="M3:M66" si="3">ROUND(E3*D3*C3*102.79,0)</f>
        <v>516852</v>
      </c>
      <c r="N3">
        <f t="shared" ref="N3:N66" si="4">ROUND(I3*M3*0.002205,0)</f>
        <v>2051</v>
      </c>
      <c r="O3">
        <f t="shared" ref="O3:O66" si="5">ROUND(J3*M3*0.002205,1)</f>
        <v>544.79999999999995</v>
      </c>
    </row>
    <row r="4" spans="1:15">
      <c r="A4" s="5" t="s">
        <v>20</v>
      </c>
      <c r="B4" s="5">
        <v>4210</v>
      </c>
      <c r="C4" s="7">
        <v>763.64902287780001</v>
      </c>
      <c r="D4" s="6">
        <v>0.309</v>
      </c>
      <c r="E4" s="6">
        <v>46.66</v>
      </c>
      <c r="F4" s="6">
        <v>0.7</v>
      </c>
      <c r="G4" s="6">
        <v>0.09</v>
      </c>
      <c r="H4" s="5">
        <v>1</v>
      </c>
      <c r="I4" s="27">
        <f t="shared" si="0"/>
        <v>0.7</v>
      </c>
      <c r="J4" s="27">
        <f t="shared" si="1"/>
        <v>0.09</v>
      </c>
      <c r="K4" s="5">
        <v>1470710</v>
      </c>
      <c r="L4" s="5">
        <f t="shared" si="2"/>
        <v>918</v>
      </c>
      <c r="M4">
        <f t="shared" si="3"/>
        <v>1131743</v>
      </c>
      <c r="N4">
        <f t="shared" si="4"/>
        <v>1747</v>
      </c>
      <c r="O4">
        <f t="shared" si="5"/>
        <v>224.6</v>
      </c>
    </row>
    <row r="5" spans="1:15">
      <c r="A5" s="5" t="s">
        <v>20</v>
      </c>
      <c r="B5" s="5">
        <v>3200</v>
      </c>
      <c r="C5" s="7">
        <v>34.049792035700001</v>
      </c>
      <c r="D5" s="6">
        <v>0.28699999999999998</v>
      </c>
      <c r="E5" s="6">
        <v>46.66</v>
      </c>
      <c r="F5" s="6">
        <v>1.2</v>
      </c>
      <c r="G5" s="6">
        <v>6.4000000000000001E-2</v>
      </c>
      <c r="H5" s="5">
        <v>1</v>
      </c>
      <c r="I5" s="27">
        <f t="shared" si="0"/>
        <v>1.2</v>
      </c>
      <c r="J5" s="27">
        <f t="shared" si="1"/>
        <v>6.4000000000000001E-2</v>
      </c>
      <c r="K5" s="5">
        <v>16423</v>
      </c>
      <c r="L5" s="5">
        <f t="shared" si="2"/>
        <v>38</v>
      </c>
      <c r="M5">
        <f t="shared" si="3"/>
        <v>46870</v>
      </c>
      <c r="N5">
        <f t="shared" si="4"/>
        <v>124</v>
      </c>
      <c r="O5">
        <f t="shared" si="5"/>
        <v>6.6</v>
      </c>
    </row>
    <row r="6" spans="1:15">
      <c r="A6" s="5" t="s">
        <v>20</v>
      </c>
      <c r="B6" s="5">
        <v>4210</v>
      </c>
      <c r="C6" s="7">
        <v>1.5844739199999999E-2</v>
      </c>
      <c r="D6" s="6">
        <v>0.10199999999999999</v>
      </c>
      <c r="E6" s="6">
        <v>46.66</v>
      </c>
      <c r="F6" s="6">
        <v>0.7</v>
      </c>
      <c r="G6" s="6">
        <v>0.09</v>
      </c>
      <c r="H6" s="5">
        <v>1</v>
      </c>
      <c r="I6" s="27">
        <f t="shared" si="0"/>
        <v>0.7</v>
      </c>
      <c r="J6" s="27">
        <f t="shared" si="1"/>
        <v>0.09</v>
      </c>
      <c r="K6" s="5">
        <v>3</v>
      </c>
      <c r="L6" s="5">
        <f t="shared" si="2"/>
        <v>0</v>
      </c>
      <c r="M6">
        <f t="shared" si="3"/>
        <v>8</v>
      </c>
      <c r="N6">
        <f t="shared" si="4"/>
        <v>0</v>
      </c>
      <c r="O6">
        <f t="shared" si="5"/>
        <v>0</v>
      </c>
    </row>
    <row r="7" spans="1:15">
      <c r="A7" s="5" t="s">
        <v>20</v>
      </c>
      <c r="B7" s="5">
        <v>4210</v>
      </c>
      <c r="C7" s="7">
        <v>8.3447490999999999E-3</v>
      </c>
      <c r="D7" s="6">
        <v>0.10199999999999999</v>
      </c>
      <c r="E7" s="6">
        <v>46.66</v>
      </c>
      <c r="F7" s="6">
        <v>0.7</v>
      </c>
      <c r="G7" s="6">
        <v>0.09</v>
      </c>
      <c r="H7" s="5">
        <v>1</v>
      </c>
      <c r="I7" s="27">
        <f t="shared" si="0"/>
        <v>0.7</v>
      </c>
      <c r="J7" s="27">
        <f t="shared" si="1"/>
        <v>0.09</v>
      </c>
      <c r="K7" s="5">
        <v>1</v>
      </c>
      <c r="L7" s="5">
        <f t="shared" si="2"/>
        <v>0</v>
      </c>
      <c r="M7">
        <f t="shared" si="3"/>
        <v>4</v>
      </c>
      <c r="N7">
        <f t="shared" si="4"/>
        <v>0</v>
      </c>
      <c r="O7">
        <f t="shared" si="5"/>
        <v>0</v>
      </c>
    </row>
    <row r="8" spans="1:15">
      <c r="A8" s="5" t="s">
        <v>20</v>
      </c>
      <c r="B8" s="5">
        <v>1750</v>
      </c>
      <c r="C8" s="7">
        <v>8.1542925999999998E-3</v>
      </c>
      <c r="D8" s="6">
        <v>0.76800000000000002</v>
      </c>
      <c r="E8" s="6">
        <v>46.66</v>
      </c>
      <c r="F8" s="6">
        <v>1.8</v>
      </c>
      <c r="G8" s="6">
        <v>0.47799999999999998</v>
      </c>
      <c r="H8" s="5">
        <v>1</v>
      </c>
      <c r="I8" s="27">
        <f t="shared" si="0"/>
        <v>1.8</v>
      </c>
      <c r="J8" s="27">
        <f t="shared" si="1"/>
        <v>0.47799999999999998</v>
      </c>
      <c r="K8" s="5">
        <v>11</v>
      </c>
      <c r="L8" s="5">
        <f t="shared" si="2"/>
        <v>0</v>
      </c>
      <c r="M8">
        <f t="shared" si="3"/>
        <v>30</v>
      </c>
      <c r="N8">
        <f t="shared" si="4"/>
        <v>0</v>
      </c>
      <c r="O8">
        <f t="shared" si="5"/>
        <v>0</v>
      </c>
    </row>
    <row r="9" spans="1:15">
      <c r="A9" s="5" t="s">
        <v>20</v>
      </c>
      <c r="B9" s="5">
        <v>3200</v>
      </c>
      <c r="C9" s="7">
        <v>0.1269588545</v>
      </c>
      <c r="D9" s="6">
        <v>0.06</v>
      </c>
      <c r="E9" s="6">
        <v>46.66</v>
      </c>
      <c r="F9" s="6">
        <v>1.2</v>
      </c>
      <c r="G9" s="6">
        <v>6.4000000000000001E-2</v>
      </c>
      <c r="H9" s="5">
        <v>1</v>
      </c>
      <c r="I9" s="27">
        <f t="shared" si="0"/>
        <v>1.2</v>
      </c>
      <c r="J9" s="27">
        <f t="shared" si="1"/>
        <v>6.4000000000000001E-2</v>
      </c>
      <c r="K9" s="5">
        <v>13</v>
      </c>
      <c r="L9" s="5">
        <f t="shared" si="2"/>
        <v>0</v>
      </c>
      <c r="M9">
        <f t="shared" si="3"/>
        <v>37</v>
      </c>
      <c r="N9">
        <f t="shared" si="4"/>
        <v>0</v>
      </c>
      <c r="O9">
        <f t="shared" si="5"/>
        <v>0</v>
      </c>
    </row>
    <row r="10" spans="1:15">
      <c r="A10" s="5" t="s">
        <v>20</v>
      </c>
      <c r="B10" s="5">
        <v>1750</v>
      </c>
      <c r="C10" s="7">
        <v>0.12710718739999999</v>
      </c>
      <c r="D10" s="6">
        <v>0.76800000000000002</v>
      </c>
      <c r="E10" s="6">
        <v>46.66</v>
      </c>
      <c r="F10" s="6">
        <v>1.8</v>
      </c>
      <c r="G10" s="6">
        <v>0.47799999999999998</v>
      </c>
      <c r="H10" s="5">
        <v>1</v>
      </c>
      <c r="I10" s="27">
        <f t="shared" si="0"/>
        <v>1.8</v>
      </c>
      <c r="J10" s="27">
        <f t="shared" si="1"/>
        <v>0.47799999999999998</v>
      </c>
      <c r="K10" s="5">
        <v>164</v>
      </c>
      <c r="L10" s="5">
        <f t="shared" si="2"/>
        <v>0</v>
      </c>
      <c r="M10">
        <f t="shared" si="3"/>
        <v>468</v>
      </c>
      <c r="N10">
        <f t="shared" si="4"/>
        <v>2</v>
      </c>
      <c r="O10">
        <f t="shared" si="5"/>
        <v>0.5</v>
      </c>
    </row>
    <row r="11" spans="1:15">
      <c r="A11" s="5" t="s">
        <v>20</v>
      </c>
      <c r="B11" s="5">
        <v>3100</v>
      </c>
      <c r="C11" s="7">
        <v>0.1697802189</v>
      </c>
      <c r="D11" s="6">
        <v>0.3</v>
      </c>
      <c r="E11" s="6">
        <v>46.66</v>
      </c>
      <c r="F11" s="6">
        <v>1.2</v>
      </c>
      <c r="G11" s="6">
        <v>6.4000000000000001E-2</v>
      </c>
      <c r="H11" s="5">
        <v>1</v>
      </c>
      <c r="I11" s="27">
        <f t="shared" si="0"/>
        <v>1.2</v>
      </c>
      <c r="J11" s="27">
        <f t="shared" si="1"/>
        <v>6.4000000000000001E-2</v>
      </c>
      <c r="K11" s="5">
        <v>219</v>
      </c>
      <c r="L11" s="5">
        <f t="shared" si="2"/>
        <v>0</v>
      </c>
      <c r="M11">
        <f t="shared" si="3"/>
        <v>244</v>
      </c>
      <c r="N11">
        <f t="shared" si="4"/>
        <v>1</v>
      </c>
      <c r="O11">
        <f t="shared" si="5"/>
        <v>0</v>
      </c>
    </row>
    <row r="12" spans="1:15">
      <c r="A12" s="5" t="s">
        <v>20</v>
      </c>
      <c r="B12" s="5">
        <v>3200</v>
      </c>
      <c r="C12" s="7">
        <v>9.3057250932999995</v>
      </c>
      <c r="D12" s="6">
        <v>0.28699999999999998</v>
      </c>
      <c r="E12" s="6">
        <v>46.66</v>
      </c>
      <c r="F12" s="6">
        <v>1.2</v>
      </c>
      <c r="G12" s="6">
        <v>6.4000000000000001E-2</v>
      </c>
      <c r="H12" s="5">
        <v>1</v>
      </c>
      <c r="I12" s="27">
        <f t="shared" si="0"/>
        <v>1.2</v>
      </c>
      <c r="J12" s="27">
        <f t="shared" si="1"/>
        <v>6.4000000000000001E-2</v>
      </c>
      <c r="K12" s="5">
        <v>6244</v>
      </c>
      <c r="L12" s="5">
        <f t="shared" si="2"/>
        <v>10</v>
      </c>
      <c r="M12">
        <f t="shared" si="3"/>
        <v>12809</v>
      </c>
      <c r="N12">
        <f t="shared" si="4"/>
        <v>34</v>
      </c>
      <c r="O12">
        <f t="shared" si="5"/>
        <v>1.8</v>
      </c>
    </row>
    <row r="13" spans="1:15">
      <c r="A13" s="5" t="s">
        <v>20</v>
      </c>
      <c r="B13" s="5">
        <v>1750</v>
      </c>
      <c r="C13" s="7">
        <v>2.1604621519</v>
      </c>
      <c r="D13" s="6">
        <v>0.752</v>
      </c>
      <c r="E13" s="6">
        <v>46.66</v>
      </c>
      <c r="F13" s="6">
        <v>1.8</v>
      </c>
      <c r="G13" s="6">
        <v>0.47799999999999998</v>
      </c>
      <c r="H13" s="5">
        <v>1</v>
      </c>
      <c r="I13" s="27">
        <f t="shared" si="0"/>
        <v>1.8</v>
      </c>
      <c r="J13" s="27">
        <f t="shared" si="1"/>
        <v>0.47799999999999998</v>
      </c>
      <c r="K13" s="5">
        <v>7407</v>
      </c>
      <c r="L13" s="5">
        <f t="shared" si="2"/>
        <v>6</v>
      </c>
      <c r="M13">
        <f t="shared" si="3"/>
        <v>7792</v>
      </c>
      <c r="N13">
        <f t="shared" si="4"/>
        <v>31</v>
      </c>
      <c r="O13">
        <f t="shared" si="5"/>
        <v>8.1999999999999993</v>
      </c>
    </row>
    <row r="14" spans="1:15">
      <c r="A14" s="5" t="s">
        <v>20</v>
      </c>
      <c r="B14" s="5">
        <v>3100</v>
      </c>
      <c r="C14" s="7">
        <v>0.17448592299999999</v>
      </c>
      <c r="D14" s="6">
        <v>0.252</v>
      </c>
      <c r="E14" s="6">
        <v>46.66</v>
      </c>
      <c r="F14" s="6">
        <v>1.2</v>
      </c>
      <c r="G14" s="6">
        <v>6.4000000000000001E-2</v>
      </c>
      <c r="H14" s="5">
        <v>1</v>
      </c>
      <c r="I14" s="27">
        <f t="shared" si="0"/>
        <v>1.2</v>
      </c>
      <c r="J14" s="27">
        <f t="shared" si="1"/>
        <v>6.4000000000000001E-2</v>
      </c>
      <c r="K14" s="5">
        <v>74</v>
      </c>
      <c r="L14" s="5">
        <f t="shared" si="2"/>
        <v>0</v>
      </c>
      <c r="M14">
        <f t="shared" si="3"/>
        <v>211</v>
      </c>
      <c r="N14">
        <f t="shared" si="4"/>
        <v>1</v>
      </c>
      <c r="O14">
        <f t="shared" si="5"/>
        <v>0</v>
      </c>
    </row>
    <row r="15" spans="1:15">
      <c r="A15" s="5" t="s">
        <v>20</v>
      </c>
      <c r="B15" s="5">
        <v>4210</v>
      </c>
      <c r="C15" s="7">
        <v>0.15150393279999999</v>
      </c>
      <c r="D15" s="6">
        <v>0.309</v>
      </c>
      <c r="E15" s="6">
        <v>46.66</v>
      </c>
      <c r="F15" s="6">
        <v>0.7</v>
      </c>
      <c r="G15" s="6">
        <v>0.09</v>
      </c>
      <c r="H15" s="5">
        <v>1</v>
      </c>
      <c r="I15" s="27">
        <f t="shared" si="0"/>
        <v>0.7</v>
      </c>
      <c r="J15" s="27">
        <f t="shared" si="1"/>
        <v>0.09</v>
      </c>
      <c r="K15" s="5">
        <v>79</v>
      </c>
      <c r="L15" s="5">
        <f t="shared" si="2"/>
        <v>0</v>
      </c>
      <c r="M15">
        <f t="shared" si="3"/>
        <v>225</v>
      </c>
      <c r="N15">
        <f t="shared" si="4"/>
        <v>0</v>
      </c>
      <c r="O15">
        <f t="shared" si="5"/>
        <v>0</v>
      </c>
    </row>
    <row r="16" spans="1:15">
      <c r="A16" s="5" t="s">
        <v>20</v>
      </c>
      <c r="B16" s="5">
        <v>4210</v>
      </c>
      <c r="C16" s="7">
        <v>11.661133341299999</v>
      </c>
      <c r="D16" s="6">
        <v>0.10199999999999999</v>
      </c>
      <c r="E16" s="6">
        <v>46.66</v>
      </c>
      <c r="F16" s="6">
        <v>0.7</v>
      </c>
      <c r="G16" s="6">
        <v>0.09</v>
      </c>
      <c r="H16" s="5">
        <v>1</v>
      </c>
      <c r="I16" s="27">
        <f t="shared" si="0"/>
        <v>0.7</v>
      </c>
      <c r="J16" s="27">
        <f t="shared" si="1"/>
        <v>0.09</v>
      </c>
      <c r="K16" s="5">
        <v>8365</v>
      </c>
      <c r="L16" s="5">
        <f t="shared" si="2"/>
        <v>5</v>
      </c>
      <c r="M16">
        <f t="shared" si="3"/>
        <v>5705</v>
      </c>
      <c r="N16">
        <f t="shared" si="4"/>
        <v>9</v>
      </c>
      <c r="O16">
        <f t="shared" si="5"/>
        <v>1.1000000000000001</v>
      </c>
    </row>
    <row r="17" spans="1:15">
      <c r="A17" s="5" t="s">
        <v>20</v>
      </c>
      <c r="B17" s="5">
        <v>4210</v>
      </c>
      <c r="C17" s="7">
        <v>3.4104687000000001E-3</v>
      </c>
      <c r="D17" s="6">
        <v>0.10199999999999999</v>
      </c>
      <c r="E17" s="6">
        <v>46.66</v>
      </c>
      <c r="F17" s="6">
        <v>0.7</v>
      </c>
      <c r="G17" s="6">
        <v>0.09</v>
      </c>
      <c r="H17" s="5">
        <v>1</v>
      </c>
      <c r="I17" s="27">
        <f t="shared" si="0"/>
        <v>0.7</v>
      </c>
      <c r="J17" s="27">
        <f t="shared" si="1"/>
        <v>0.09</v>
      </c>
      <c r="K17" s="5">
        <v>2</v>
      </c>
      <c r="L17" s="5">
        <f t="shared" si="2"/>
        <v>0</v>
      </c>
      <c r="M17">
        <f t="shared" si="3"/>
        <v>2</v>
      </c>
      <c r="N17">
        <f t="shared" si="4"/>
        <v>0</v>
      </c>
      <c r="O17">
        <f t="shared" si="5"/>
        <v>0</v>
      </c>
    </row>
    <row r="18" spans="1:15">
      <c r="A18" s="5" t="s">
        <v>20</v>
      </c>
      <c r="B18" s="5">
        <v>4210</v>
      </c>
      <c r="C18" s="7">
        <v>3.6768374E-2</v>
      </c>
      <c r="D18" s="6">
        <v>0.10199999999999999</v>
      </c>
      <c r="E18" s="6">
        <v>46.66</v>
      </c>
      <c r="F18" s="6">
        <v>0.7</v>
      </c>
      <c r="G18" s="6">
        <v>0.09</v>
      </c>
      <c r="H18" s="5">
        <v>1</v>
      </c>
      <c r="I18" s="27">
        <f t="shared" si="0"/>
        <v>0.7</v>
      </c>
      <c r="J18" s="27">
        <f t="shared" si="1"/>
        <v>0.09</v>
      </c>
      <c r="K18" s="5">
        <v>6</v>
      </c>
      <c r="L18" s="5">
        <f t="shared" si="2"/>
        <v>0</v>
      </c>
      <c r="M18">
        <f t="shared" si="3"/>
        <v>18</v>
      </c>
      <c r="N18">
        <f t="shared" si="4"/>
        <v>0</v>
      </c>
      <c r="O18">
        <f t="shared" si="5"/>
        <v>0</v>
      </c>
    </row>
    <row r="19" spans="1:15">
      <c r="A19" s="5" t="s">
        <v>20</v>
      </c>
      <c r="B19" s="5">
        <v>1750</v>
      </c>
      <c r="C19" s="7">
        <v>4.8502751099999998E-2</v>
      </c>
      <c r="D19" s="6">
        <v>0.68</v>
      </c>
      <c r="E19" s="6">
        <v>46.66</v>
      </c>
      <c r="F19" s="6">
        <v>1.8</v>
      </c>
      <c r="G19" s="6">
        <v>0.47799999999999998</v>
      </c>
      <c r="H19" s="5">
        <v>1</v>
      </c>
      <c r="I19" s="27">
        <f t="shared" si="0"/>
        <v>1.8</v>
      </c>
      <c r="J19" s="27">
        <f t="shared" si="1"/>
        <v>0.47799999999999998</v>
      </c>
      <c r="K19" s="5">
        <v>55</v>
      </c>
      <c r="L19" s="5">
        <f t="shared" si="2"/>
        <v>0</v>
      </c>
      <c r="M19">
        <f t="shared" si="3"/>
        <v>158</v>
      </c>
      <c r="N19">
        <f t="shared" si="4"/>
        <v>1</v>
      </c>
      <c r="O19">
        <f t="shared" si="5"/>
        <v>0.2</v>
      </c>
    </row>
    <row r="20" spans="1:15">
      <c r="A20" s="5" t="s">
        <v>20</v>
      </c>
      <c r="B20" s="5">
        <v>4210</v>
      </c>
      <c r="C20" s="7">
        <v>2.70771559E-2</v>
      </c>
      <c r="D20" s="6">
        <v>0.10199999999999999</v>
      </c>
      <c r="E20" s="6">
        <v>46.66</v>
      </c>
      <c r="F20" s="6">
        <v>0.7</v>
      </c>
      <c r="G20" s="6">
        <v>0.09</v>
      </c>
      <c r="H20" s="5">
        <v>1</v>
      </c>
      <c r="I20" s="27">
        <f t="shared" si="0"/>
        <v>0.7</v>
      </c>
      <c r="J20" s="27">
        <f t="shared" si="1"/>
        <v>0.09</v>
      </c>
      <c r="K20" s="5">
        <v>5</v>
      </c>
      <c r="L20" s="5">
        <f t="shared" si="2"/>
        <v>0</v>
      </c>
      <c r="M20">
        <f t="shared" si="3"/>
        <v>13</v>
      </c>
      <c r="N20">
        <f t="shared" si="4"/>
        <v>0</v>
      </c>
      <c r="O20">
        <f t="shared" si="5"/>
        <v>0</v>
      </c>
    </row>
    <row r="21" spans="1:15">
      <c r="A21" s="5" t="s">
        <v>20</v>
      </c>
      <c r="B21" s="5">
        <v>4210</v>
      </c>
      <c r="C21" s="7">
        <v>4.0864663000000001E-3</v>
      </c>
      <c r="D21" s="6">
        <v>0.309</v>
      </c>
      <c r="E21" s="6">
        <v>46.66</v>
      </c>
      <c r="F21" s="6">
        <v>0.7</v>
      </c>
      <c r="G21" s="6">
        <v>0.09</v>
      </c>
      <c r="H21" s="5">
        <v>1</v>
      </c>
      <c r="I21" s="27">
        <f t="shared" si="0"/>
        <v>0.7</v>
      </c>
      <c r="J21" s="27">
        <f t="shared" si="1"/>
        <v>0.09</v>
      </c>
      <c r="K21" s="5">
        <v>2</v>
      </c>
      <c r="L21" s="5">
        <f t="shared" si="2"/>
        <v>0</v>
      </c>
      <c r="M21">
        <f t="shared" si="3"/>
        <v>6</v>
      </c>
      <c r="N21">
        <f t="shared" si="4"/>
        <v>0</v>
      </c>
      <c r="O21">
        <f t="shared" si="5"/>
        <v>0</v>
      </c>
    </row>
    <row r="22" spans="1:15">
      <c r="A22" s="5" t="s">
        <v>20</v>
      </c>
      <c r="B22" s="5">
        <v>4210</v>
      </c>
      <c r="C22" s="7">
        <v>8.1830592600000002E-2</v>
      </c>
      <c r="D22" s="6">
        <v>0.10199999999999999</v>
      </c>
      <c r="E22" s="6">
        <v>46.66</v>
      </c>
      <c r="F22" s="6">
        <v>0.7</v>
      </c>
      <c r="G22" s="6">
        <v>0.09</v>
      </c>
      <c r="H22" s="5">
        <v>1</v>
      </c>
      <c r="I22" s="27">
        <f t="shared" si="0"/>
        <v>0.7</v>
      </c>
      <c r="J22" s="27">
        <f t="shared" si="1"/>
        <v>0.09</v>
      </c>
      <c r="K22" s="5">
        <v>14</v>
      </c>
      <c r="L22" s="5">
        <f t="shared" si="2"/>
        <v>0</v>
      </c>
      <c r="M22">
        <f t="shared" si="3"/>
        <v>40</v>
      </c>
      <c r="N22">
        <f t="shared" si="4"/>
        <v>0</v>
      </c>
      <c r="O22">
        <f t="shared" si="5"/>
        <v>0</v>
      </c>
    </row>
    <row r="23" spans="1:15">
      <c r="A23" s="5" t="s">
        <v>20</v>
      </c>
      <c r="B23" s="5">
        <v>4210</v>
      </c>
      <c r="C23" s="7">
        <v>1.82163724E-2</v>
      </c>
      <c r="D23" s="6">
        <v>0.10199999999999999</v>
      </c>
      <c r="E23" s="6">
        <v>46.66</v>
      </c>
      <c r="F23" s="6">
        <v>0.7</v>
      </c>
      <c r="G23" s="6">
        <v>0.09</v>
      </c>
      <c r="H23" s="5">
        <v>1</v>
      </c>
      <c r="I23" s="27">
        <f t="shared" si="0"/>
        <v>0.7</v>
      </c>
      <c r="J23" s="27">
        <f t="shared" si="1"/>
        <v>0.09</v>
      </c>
      <c r="K23" s="5">
        <v>3</v>
      </c>
      <c r="L23" s="5">
        <f t="shared" si="2"/>
        <v>0</v>
      </c>
      <c r="M23">
        <f t="shared" si="3"/>
        <v>9</v>
      </c>
      <c r="N23">
        <f t="shared" si="4"/>
        <v>0</v>
      </c>
      <c r="O23">
        <f t="shared" si="5"/>
        <v>0</v>
      </c>
    </row>
    <row r="24" spans="1:15">
      <c r="A24" s="5" t="s">
        <v>20</v>
      </c>
      <c r="B24" s="5">
        <v>4210</v>
      </c>
      <c r="C24" s="7">
        <v>9.6359072399999995E-2</v>
      </c>
      <c r="D24" s="6">
        <v>0.309</v>
      </c>
      <c r="E24" s="6">
        <v>46.66</v>
      </c>
      <c r="F24" s="6">
        <v>0.7</v>
      </c>
      <c r="G24" s="6">
        <v>0.09</v>
      </c>
      <c r="H24" s="5">
        <v>1</v>
      </c>
      <c r="I24" s="27">
        <f t="shared" si="0"/>
        <v>0.7</v>
      </c>
      <c r="J24" s="27">
        <f t="shared" si="1"/>
        <v>0.09</v>
      </c>
      <c r="K24" s="5">
        <v>50</v>
      </c>
      <c r="L24" s="5">
        <f t="shared" si="2"/>
        <v>0</v>
      </c>
      <c r="M24">
        <f t="shared" si="3"/>
        <v>143</v>
      </c>
      <c r="N24">
        <f t="shared" si="4"/>
        <v>0</v>
      </c>
      <c r="O24">
        <f t="shared" si="5"/>
        <v>0</v>
      </c>
    </row>
    <row r="25" spans="1:15">
      <c r="A25" s="5" t="s">
        <v>20</v>
      </c>
      <c r="B25" s="5">
        <v>3200</v>
      </c>
      <c r="C25" s="7">
        <v>28.224203997699998</v>
      </c>
      <c r="D25" s="6">
        <v>0.06</v>
      </c>
      <c r="E25" s="6">
        <v>46.66</v>
      </c>
      <c r="F25" s="6">
        <v>1.2</v>
      </c>
      <c r="G25" s="6">
        <v>6.4000000000000001E-2</v>
      </c>
      <c r="H25" s="5">
        <v>1</v>
      </c>
      <c r="I25" s="27">
        <f t="shared" si="0"/>
        <v>1.2</v>
      </c>
      <c r="J25" s="27">
        <f t="shared" si="1"/>
        <v>6.4000000000000001E-2</v>
      </c>
      <c r="K25" s="5">
        <v>3654</v>
      </c>
      <c r="L25" s="5">
        <f t="shared" si="2"/>
        <v>7</v>
      </c>
      <c r="M25">
        <f t="shared" si="3"/>
        <v>8122</v>
      </c>
      <c r="N25">
        <f t="shared" si="4"/>
        <v>21</v>
      </c>
      <c r="O25">
        <f t="shared" si="5"/>
        <v>1.1000000000000001</v>
      </c>
    </row>
    <row r="26" spans="1:15">
      <c r="A26" s="5" t="s">
        <v>20</v>
      </c>
      <c r="B26" s="5">
        <v>4210</v>
      </c>
      <c r="C26" s="7">
        <v>0.2494646496</v>
      </c>
      <c r="D26" s="6">
        <v>0.10199999999999999</v>
      </c>
      <c r="E26" s="6">
        <v>46.66</v>
      </c>
      <c r="F26" s="6">
        <v>0.7</v>
      </c>
      <c r="G26" s="6">
        <v>0.09</v>
      </c>
      <c r="H26" s="5">
        <v>1</v>
      </c>
      <c r="I26" s="27">
        <f t="shared" si="0"/>
        <v>0.7</v>
      </c>
      <c r="J26" s="27">
        <f t="shared" si="1"/>
        <v>0.09</v>
      </c>
      <c r="K26" s="5">
        <v>43</v>
      </c>
      <c r="L26" s="5">
        <f t="shared" si="2"/>
        <v>0</v>
      </c>
      <c r="M26">
        <f t="shared" si="3"/>
        <v>122</v>
      </c>
      <c r="N26">
        <f t="shared" si="4"/>
        <v>0</v>
      </c>
      <c r="O26">
        <f t="shared" si="5"/>
        <v>0</v>
      </c>
    </row>
    <row r="27" spans="1:15">
      <c r="A27" s="5" t="s">
        <v>20</v>
      </c>
      <c r="B27" s="5">
        <v>1750</v>
      </c>
      <c r="C27" s="7">
        <v>2.1204840363000002</v>
      </c>
      <c r="D27" s="6">
        <v>0.76800000000000002</v>
      </c>
      <c r="E27" s="6">
        <v>46.66</v>
      </c>
      <c r="F27" s="6">
        <v>1.8</v>
      </c>
      <c r="G27" s="6">
        <v>0.47799999999999998</v>
      </c>
      <c r="H27" s="5">
        <v>1</v>
      </c>
      <c r="I27" s="27">
        <f t="shared" si="0"/>
        <v>1.8</v>
      </c>
      <c r="J27" s="27">
        <f t="shared" si="1"/>
        <v>0.47799999999999998</v>
      </c>
      <c r="K27" s="5">
        <v>50199</v>
      </c>
      <c r="L27" s="5">
        <f t="shared" si="2"/>
        <v>6</v>
      </c>
      <c r="M27">
        <f t="shared" si="3"/>
        <v>7811</v>
      </c>
      <c r="N27">
        <f t="shared" si="4"/>
        <v>31</v>
      </c>
      <c r="O27">
        <f t="shared" si="5"/>
        <v>8.1999999999999993</v>
      </c>
    </row>
    <row r="28" spans="1:15">
      <c r="A28" s="5" t="s">
        <v>20</v>
      </c>
      <c r="B28" s="5">
        <v>1750</v>
      </c>
      <c r="C28" s="7">
        <v>5.2463741000000003E-3</v>
      </c>
      <c r="D28" s="6">
        <v>0.76800000000000002</v>
      </c>
      <c r="E28" s="6">
        <v>46.66</v>
      </c>
      <c r="F28" s="6">
        <v>1.8</v>
      </c>
      <c r="G28" s="6">
        <v>0.47799999999999998</v>
      </c>
      <c r="H28" s="5">
        <v>1</v>
      </c>
      <c r="I28" s="27">
        <f t="shared" si="0"/>
        <v>1.8</v>
      </c>
      <c r="J28" s="27">
        <f t="shared" si="1"/>
        <v>0.47799999999999998</v>
      </c>
      <c r="K28" s="5">
        <v>7</v>
      </c>
      <c r="L28" s="5">
        <f t="shared" si="2"/>
        <v>0</v>
      </c>
      <c r="M28">
        <f t="shared" si="3"/>
        <v>19</v>
      </c>
      <c r="N28">
        <f t="shared" si="4"/>
        <v>0</v>
      </c>
      <c r="O28">
        <f t="shared" si="5"/>
        <v>0</v>
      </c>
    </row>
    <row r="29" spans="1:15">
      <c r="A29" s="5" t="s">
        <v>20</v>
      </c>
      <c r="B29" s="5">
        <v>4210</v>
      </c>
      <c r="C29" s="7">
        <v>9.7001954299999998E-2</v>
      </c>
      <c r="D29" s="6">
        <v>0.309</v>
      </c>
      <c r="E29" s="6">
        <v>46.66</v>
      </c>
      <c r="F29" s="6">
        <v>0.7</v>
      </c>
      <c r="G29" s="6">
        <v>0.09</v>
      </c>
      <c r="H29" s="5">
        <v>1</v>
      </c>
      <c r="I29" s="27">
        <f t="shared" si="0"/>
        <v>0.7</v>
      </c>
      <c r="J29" s="27">
        <f t="shared" si="1"/>
        <v>0.09</v>
      </c>
      <c r="K29" s="5">
        <v>50</v>
      </c>
      <c r="L29" s="5">
        <f t="shared" si="2"/>
        <v>0</v>
      </c>
      <c r="M29">
        <f t="shared" si="3"/>
        <v>144</v>
      </c>
      <c r="N29">
        <f t="shared" si="4"/>
        <v>0</v>
      </c>
      <c r="O29">
        <f t="shared" si="5"/>
        <v>0</v>
      </c>
    </row>
    <row r="30" spans="1:15">
      <c r="A30" s="5" t="s">
        <v>20</v>
      </c>
      <c r="B30" s="5">
        <v>1750</v>
      </c>
      <c r="C30" s="7">
        <v>0.1047669494</v>
      </c>
      <c r="D30" s="6">
        <v>0.76800000000000002</v>
      </c>
      <c r="E30" s="6">
        <v>46.66</v>
      </c>
      <c r="F30" s="6">
        <v>1.8</v>
      </c>
      <c r="G30" s="6">
        <v>0.47799999999999998</v>
      </c>
      <c r="H30" s="5">
        <v>1</v>
      </c>
      <c r="I30" s="27">
        <f t="shared" si="0"/>
        <v>1.8</v>
      </c>
      <c r="J30" s="27">
        <f t="shared" si="1"/>
        <v>0.47799999999999998</v>
      </c>
      <c r="K30" s="5">
        <v>135</v>
      </c>
      <c r="L30" s="5">
        <f t="shared" si="2"/>
        <v>0</v>
      </c>
      <c r="M30">
        <f t="shared" si="3"/>
        <v>386</v>
      </c>
      <c r="N30">
        <f t="shared" si="4"/>
        <v>2</v>
      </c>
      <c r="O30">
        <f t="shared" si="5"/>
        <v>0.4</v>
      </c>
    </row>
    <row r="31" spans="1:15">
      <c r="A31" s="5" t="s">
        <v>20</v>
      </c>
      <c r="B31" s="5">
        <v>4210</v>
      </c>
      <c r="C31" s="7">
        <v>4.1158198700000002E-2</v>
      </c>
      <c r="D31" s="6">
        <v>0.309</v>
      </c>
      <c r="E31" s="6">
        <v>46.66</v>
      </c>
      <c r="F31" s="6">
        <v>0.7</v>
      </c>
      <c r="G31" s="6">
        <v>0.09</v>
      </c>
      <c r="H31" s="5">
        <v>1</v>
      </c>
      <c r="I31" s="27">
        <f t="shared" si="0"/>
        <v>0.7</v>
      </c>
      <c r="J31" s="27">
        <f t="shared" si="1"/>
        <v>0.09</v>
      </c>
      <c r="K31" s="5">
        <v>21</v>
      </c>
      <c r="L31" s="5">
        <f t="shared" si="2"/>
        <v>0</v>
      </c>
      <c r="M31">
        <f t="shared" si="3"/>
        <v>61</v>
      </c>
      <c r="N31">
        <f t="shared" si="4"/>
        <v>0</v>
      </c>
      <c r="O31">
        <f t="shared" si="5"/>
        <v>0</v>
      </c>
    </row>
    <row r="32" spans="1:15">
      <c r="A32" s="5" t="s">
        <v>20</v>
      </c>
      <c r="B32" s="5">
        <v>1750</v>
      </c>
      <c r="C32" s="7">
        <v>9.3621442999999999E-3</v>
      </c>
      <c r="D32" s="6">
        <v>0.76800000000000002</v>
      </c>
      <c r="E32" s="6">
        <v>46.66</v>
      </c>
      <c r="F32" s="6">
        <v>1.8</v>
      </c>
      <c r="G32" s="6">
        <v>0.47799999999999998</v>
      </c>
      <c r="H32" s="5">
        <v>1</v>
      </c>
      <c r="I32" s="27">
        <f t="shared" si="0"/>
        <v>1.8</v>
      </c>
      <c r="J32" s="27">
        <f t="shared" si="1"/>
        <v>0.47799999999999998</v>
      </c>
      <c r="K32" s="5">
        <v>12</v>
      </c>
      <c r="L32" s="5">
        <f t="shared" si="2"/>
        <v>0</v>
      </c>
      <c r="M32">
        <f t="shared" si="3"/>
        <v>34</v>
      </c>
      <c r="N32">
        <f t="shared" si="4"/>
        <v>0</v>
      </c>
      <c r="O32">
        <f t="shared" si="5"/>
        <v>0</v>
      </c>
    </row>
    <row r="33" spans="1:15">
      <c r="A33" s="5" t="s">
        <v>20</v>
      </c>
      <c r="B33" s="5">
        <v>1750</v>
      </c>
      <c r="C33" s="7">
        <v>1.6791912999999999E-3</v>
      </c>
      <c r="D33" s="6">
        <v>0.68</v>
      </c>
      <c r="E33" s="6">
        <v>46.66</v>
      </c>
      <c r="F33" s="6">
        <v>1.8</v>
      </c>
      <c r="G33" s="6">
        <v>0.47799999999999998</v>
      </c>
      <c r="H33" s="5">
        <v>1</v>
      </c>
      <c r="I33" s="27">
        <f t="shared" si="0"/>
        <v>1.8</v>
      </c>
      <c r="J33" s="27">
        <f t="shared" si="1"/>
        <v>0.47799999999999998</v>
      </c>
      <c r="K33" s="5">
        <v>2</v>
      </c>
      <c r="L33" s="5">
        <f t="shared" si="2"/>
        <v>0</v>
      </c>
      <c r="M33">
        <f t="shared" si="3"/>
        <v>5</v>
      </c>
      <c r="N33">
        <f t="shared" si="4"/>
        <v>0</v>
      </c>
      <c r="O33">
        <f t="shared" si="5"/>
        <v>0</v>
      </c>
    </row>
    <row r="34" spans="1:15">
      <c r="A34" s="5" t="s">
        <v>20</v>
      </c>
      <c r="B34" s="5">
        <v>4210</v>
      </c>
      <c r="C34" s="7">
        <v>9.1840325799999997E-2</v>
      </c>
      <c r="D34" s="6">
        <v>0.309</v>
      </c>
      <c r="E34" s="6">
        <v>46.66</v>
      </c>
      <c r="F34" s="6">
        <v>0.7</v>
      </c>
      <c r="G34" s="6">
        <v>0.09</v>
      </c>
      <c r="H34" s="5">
        <v>1</v>
      </c>
      <c r="I34" s="27">
        <f t="shared" si="0"/>
        <v>0.7</v>
      </c>
      <c r="J34" s="27">
        <f t="shared" si="1"/>
        <v>0.09</v>
      </c>
      <c r="K34" s="5">
        <v>48</v>
      </c>
      <c r="L34" s="5">
        <f t="shared" si="2"/>
        <v>0</v>
      </c>
      <c r="M34">
        <f t="shared" si="3"/>
        <v>136</v>
      </c>
      <c r="N34">
        <f t="shared" si="4"/>
        <v>0</v>
      </c>
      <c r="O34">
        <f t="shared" si="5"/>
        <v>0</v>
      </c>
    </row>
    <row r="35" spans="1:15">
      <c r="A35" s="5" t="s">
        <v>20</v>
      </c>
      <c r="B35" s="5">
        <v>4210</v>
      </c>
      <c r="C35" s="7">
        <v>0.35957040610000002</v>
      </c>
      <c r="D35" s="6">
        <v>0.10199999999999999</v>
      </c>
      <c r="E35" s="6">
        <v>46.66</v>
      </c>
      <c r="F35" s="6">
        <v>0.7</v>
      </c>
      <c r="G35" s="6">
        <v>0.09</v>
      </c>
      <c r="H35" s="5">
        <v>1</v>
      </c>
      <c r="I35" s="27">
        <f t="shared" si="0"/>
        <v>0.7</v>
      </c>
      <c r="J35" s="27">
        <f t="shared" si="1"/>
        <v>0.09</v>
      </c>
      <c r="K35" s="5">
        <v>778</v>
      </c>
      <c r="L35" s="5">
        <f t="shared" si="2"/>
        <v>0</v>
      </c>
      <c r="M35">
        <f t="shared" si="3"/>
        <v>176</v>
      </c>
      <c r="N35">
        <f t="shared" si="4"/>
        <v>0</v>
      </c>
      <c r="O35">
        <f t="shared" si="5"/>
        <v>0</v>
      </c>
    </row>
    <row r="36" spans="1:15">
      <c r="A36" s="5" t="s">
        <v>20</v>
      </c>
      <c r="B36" s="5">
        <v>1750</v>
      </c>
      <c r="C36" s="7">
        <v>6.1582827999999996E-3</v>
      </c>
      <c r="D36" s="6">
        <v>0.76800000000000002</v>
      </c>
      <c r="E36" s="6">
        <v>46.66</v>
      </c>
      <c r="F36" s="6">
        <v>1.8</v>
      </c>
      <c r="G36" s="6">
        <v>0.47799999999999998</v>
      </c>
      <c r="H36" s="5">
        <v>1</v>
      </c>
      <c r="I36" s="27">
        <f t="shared" si="0"/>
        <v>1.8</v>
      </c>
      <c r="J36" s="27">
        <f t="shared" si="1"/>
        <v>0.47799999999999998</v>
      </c>
      <c r="K36" s="5">
        <v>8</v>
      </c>
      <c r="L36" s="5">
        <f t="shared" si="2"/>
        <v>0</v>
      </c>
      <c r="M36">
        <f t="shared" si="3"/>
        <v>23</v>
      </c>
      <c r="N36">
        <f t="shared" si="4"/>
        <v>0</v>
      </c>
      <c r="O36">
        <f t="shared" si="5"/>
        <v>0</v>
      </c>
    </row>
    <row r="37" spans="1:15">
      <c r="A37" s="5" t="s">
        <v>20</v>
      </c>
      <c r="B37" s="5">
        <v>4210</v>
      </c>
      <c r="C37" s="7">
        <v>5.5087729999999996E-4</v>
      </c>
      <c r="D37" s="6">
        <v>0.10199999999999999</v>
      </c>
      <c r="E37" s="6">
        <v>46.66</v>
      </c>
      <c r="F37" s="6">
        <v>0.7</v>
      </c>
      <c r="G37" s="6">
        <v>0.09</v>
      </c>
      <c r="H37" s="5">
        <v>1</v>
      </c>
      <c r="I37" s="27">
        <f t="shared" si="0"/>
        <v>0.7</v>
      </c>
      <c r="J37" s="27">
        <f t="shared" si="1"/>
        <v>0.09</v>
      </c>
      <c r="K37" s="5">
        <v>0</v>
      </c>
      <c r="L37" s="5">
        <f t="shared" si="2"/>
        <v>0</v>
      </c>
      <c r="M37">
        <f t="shared" si="3"/>
        <v>0</v>
      </c>
      <c r="N37">
        <f t="shared" si="4"/>
        <v>0</v>
      </c>
      <c r="O37">
        <f t="shared" si="5"/>
        <v>0</v>
      </c>
    </row>
    <row r="38" spans="1:15">
      <c r="A38" s="5" t="s">
        <v>20</v>
      </c>
      <c r="B38" s="5">
        <v>1750</v>
      </c>
      <c r="C38" s="7">
        <v>7.2184141199999996E-2</v>
      </c>
      <c r="D38" s="6">
        <v>0.76800000000000002</v>
      </c>
      <c r="E38" s="6">
        <v>46.66</v>
      </c>
      <c r="F38" s="6">
        <v>1.8</v>
      </c>
      <c r="G38" s="6">
        <v>0.47799999999999998</v>
      </c>
      <c r="H38" s="5">
        <v>1</v>
      </c>
      <c r="I38" s="27">
        <f t="shared" si="0"/>
        <v>1.8</v>
      </c>
      <c r="J38" s="27">
        <f t="shared" si="1"/>
        <v>0.47799999999999998</v>
      </c>
      <c r="K38" s="5">
        <v>93</v>
      </c>
      <c r="L38" s="5">
        <f t="shared" si="2"/>
        <v>0</v>
      </c>
      <c r="M38">
        <f t="shared" si="3"/>
        <v>266</v>
      </c>
      <c r="N38">
        <f t="shared" si="4"/>
        <v>1</v>
      </c>
      <c r="O38">
        <f t="shared" si="5"/>
        <v>0.3</v>
      </c>
    </row>
    <row r="39" spans="1:15">
      <c r="A39" s="5" t="s">
        <v>20</v>
      </c>
      <c r="B39" s="5">
        <v>6430</v>
      </c>
      <c r="C39" s="7">
        <v>0.47791017940000002</v>
      </c>
      <c r="D39" s="6">
        <v>0.26600000000000001</v>
      </c>
      <c r="E39" s="6">
        <v>46.66</v>
      </c>
      <c r="F39" s="6">
        <v>0</v>
      </c>
      <c r="G39" s="6">
        <v>0</v>
      </c>
      <c r="H39" s="5">
        <v>1</v>
      </c>
      <c r="I39" s="27">
        <f t="shared" si="0"/>
        <v>0</v>
      </c>
      <c r="J39" s="27">
        <f t="shared" si="1"/>
        <v>0</v>
      </c>
      <c r="K39" s="5">
        <v>214</v>
      </c>
      <c r="L39" s="5">
        <f t="shared" si="2"/>
        <v>0</v>
      </c>
      <c r="M39">
        <f t="shared" si="3"/>
        <v>610</v>
      </c>
      <c r="N39">
        <f t="shared" si="4"/>
        <v>0</v>
      </c>
      <c r="O39">
        <f t="shared" si="5"/>
        <v>0</v>
      </c>
    </row>
    <row r="40" spans="1:15">
      <c r="A40" s="5" t="s">
        <v>20</v>
      </c>
      <c r="B40" s="5">
        <v>4210</v>
      </c>
      <c r="C40" s="7">
        <v>2.9368513E-3</v>
      </c>
      <c r="D40" s="6">
        <v>0.10199999999999999</v>
      </c>
      <c r="E40" s="6">
        <v>46.66</v>
      </c>
      <c r="F40" s="6">
        <v>0.7</v>
      </c>
      <c r="G40" s="6">
        <v>0.09</v>
      </c>
      <c r="H40" s="5">
        <v>1</v>
      </c>
      <c r="I40" s="27">
        <f t="shared" si="0"/>
        <v>0.7</v>
      </c>
      <c r="J40" s="27">
        <f t="shared" si="1"/>
        <v>0.09</v>
      </c>
      <c r="K40" s="5">
        <v>1</v>
      </c>
      <c r="L40" s="5">
        <f t="shared" si="2"/>
        <v>0</v>
      </c>
      <c r="M40">
        <f t="shared" si="3"/>
        <v>1</v>
      </c>
      <c r="N40">
        <f t="shared" si="4"/>
        <v>0</v>
      </c>
      <c r="O40">
        <f t="shared" si="5"/>
        <v>0</v>
      </c>
    </row>
    <row r="41" spans="1:15">
      <c r="A41" s="5" t="s">
        <v>20</v>
      </c>
      <c r="B41" s="5">
        <v>4210</v>
      </c>
      <c r="C41" s="7">
        <v>6.1267500000000003E-4</v>
      </c>
      <c r="D41" s="6">
        <v>0.10199999999999999</v>
      </c>
      <c r="E41" s="6">
        <v>46.66</v>
      </c>
      <c r="F41" s="6">
        <v>0.7</v>
      </c>
      <c r="G41" s="6">
        <v>0.09</v>
      </c>
      <c r="H41" s="5">
        <v>1</v>
      </c>
      <c r="I41" s="27">
        <f t="shared" si="0"/>
        <v>0.7</v>
      </c>
      <c r="J41" s="27">
        <f t="shared" si="1"/>
        <v>0.09</v>
      </c>
      <c r="K41" s="5">
        <v>0</v>
      </c>
      <c r="L41" s="5">
        <f t="shared" si="2"/>
        <v>0</v>
      </c>
      <c r="M41">
        <f t="shared" si="3"/>
        <v>0</v>
      </c>
      <c r="N41">
        <f t="shared" si="4"/>
        <v>0</v>
      </c>
      <c r="O41">
        <f t="shared" si="5"/>
        <v>0</v>
      </c>
    </row>
    <row r="42" spans="1:15">
      <c r="A42" s="5" t="s">
        <v>20</v>
      </c>
      <c r="B42" s="5">
        <v>4210</v>
      </c>
      <c r="C42" s="7">
        <v>0.13708329829999999</v>
      </c>
      <c r="D42" s="6">
        <v>0.309</v>
      </c>
      <c r="E42" s="6">
        <v>46.66</v>
      </c>
      <c r="F42" s="6">
        <v>0.7</v>
      </c>
      <c r="G42" s="6">
        <v>0.09</v>
      </c>
      <c r="H42" s="5">
        <v>1</v>
      </c>
      <c r="I42" s="27">
        <f t="shared" si="0"/>
        <v>0.7</v>
      </c>
      <c r="J42" s="27">
        <f t="shared" si="1"/>
        <v>0.09</v>
      </c>
      <c r="K42" s="5">
        <v>71</v>
      </c>
      <c r="L42" s="5">
        <f t="shared" si="2"/>
        <v>0</v>
      </c>
      <c r="M42">
        <f t="shared" si="3"/>
        <v>203</v>
      </c>
      <c r="N42">
        <f t="shared" si="4"/>
        <v>0</v>
      </c>
      <c r="O42">
        <f t="shared" si="5"/>
        <v>0</v>
      </c>
    </row>
    <row r="43" spans="1:15">
      <c r="A43" s="5" t="s">
        <v>20</v>
      </c>
      <c r="B43" s="5">
        <v>1750</v>
      </c>
      <c r="C43" s="7">
        <v>0.137135113</v>
      </c>
      <c r="D43" s="6">
        <v>0.76800000000000002</v>
      </c>
      <c r="E43" s="6">
        <v>46.66</v>
      </c>
      <c r="F43" s="6">
        <v>1.8</v>
      </c>
      <c r="G43" s="6">
        <v>0.47799999999999998</v>
      </c>
      <c r="H43" s="5">
        <v>1</v>
      </c>
      <c r="I43" s="27">
        <f t="shared" si="0"/>
        <v>1.8</v>
      </c>
      <c r="J43" s="27">
        <f t="shared" si="1"/>
        <v>0.47799999999999998</v>
      </c>
      <c r="K43" s="5">
        <v>177</v>
      </c>
      <c r="L43" s="5">
        <f t="shared" si="2"/>
        <v>0</v>
      </c>
      <c r="M43">
        <f t="shared" si="3"/>
        <v>505</v>
      </c>
      <c r="N43">
        <f t="shared" si="4"/>
        <v>2</v>
      </c>
      <c r="O43">
        <f t="shared" si="5"/>
        <v>0.5</v>
      </c>
    </row>
    <row r="44" spans="1:15">
      <c r="A44" s="5" t="s">
        <v>20</v>
      </c>
      <c r="B44" s="5">
        <v>8140</v>
      </c>
      <c r="C44" s="7">
        <v>12.5581302128</v>
      </c>
      <c r="D44" s="6">
        <v>0.77700000000000002</v>
      </c>
      <c r="E44" s="6">
        <v>46.66</v>
      </c>
      <c r="F44" s="6">
        <v>1.18</v>
      </c>
      <c r="G44" s="6">
        <v>0.48</v>
      </c>
      <c r="H44" s="5">
        <v>1</v>
      </c>
      <c r="I44" s="27">
        <f t="shared" si="0"/>
        <v>1.18</v>
      </c>
      <c r="J44" s="27">
        <f t="shared" si="1"/>
        <v>0.48</v>
      </c>
      <c r="K44" s="5">
        <v>161778</v>
      </c>
      <c r="L44" s="5">
        <f t="shared" si="2"/>
        <v>38</v>
      </c>
      <c r="M44">
        <f t="shared" si="3"/>
        <v>46800</v>
      </c>
      <c r="N44">
        <f t="shared" si="4"/>
        <v>122</v>
      </c>
      <c r="O44">
        <f t="shared" si="5"/>
        <v>49.5</v>
      </c>
    </row>
    <row r="45" spans="1:15">
      <c r="A45" s="5" t="s">
        <v>20</v>
      </c>
      <c r="B45" s="5">
        <v>1750</v>
      </c>
      <c r="C45" s="7">
        <v>8.7149237899999996E-2</v>
      </c>
      <c r="D45" s="6">
        <v>0.76800000000000002</v>
      </c>
      <c r="E45" s="6">
        <v>46.66</v>
      </c>
      <c r="F45" s="6">
        <v>1.8</v>
      </c>
      <c r="G45" s="6">
        <v>0.47799999999999998</v>
      </c>
      <c r="H45" s="5">
        <v>1</v>
      </c>
      <c r="I45" s="27">
        <f t="shared" si="0"/>
        <v>1.8</v>
      </c>
      <c r="J45" s="27">
        <f t="shared" si="1"/>
        <v>0.47799999999999998</v>
      </c>
      <c r="K45" s="5">
        <v>112</v>
      </c>
      <c r="L45" s="5">
        <f t="shared" si="2"/>
        <v>0</v>
      </c>
      <c r="M45">
        <f t="shared" si="3"/>
        <v>321</v>
      </c>
      <c r="N45">
        <f t="shared" si="4"/>
        <v>1</v>
      </c>
      <c r="O45">
        <f t="shared" si="5"/>
        <v>0.3</v>
      </c>
    </row>
    <row r="46" spans="1:15">
      <c r="A46" s="5" t="s">
        <v>20</v>
      </c>
      <c r="B46" s="5">
        <v>1750</v>
      </c>
      <c r="C46" s="7">
        <v>34.8489270034</v>
      </c>
      <c r="D46" s="6">
        <v>0.752</v>
      </c>
      <c r="E46" s="6">
        <v>46.66</v>
      </c>
      <c r="F46" s="6">
        <v>1.8</v>
      </c>
      <c r="G46" s="6">
        <v>0.47799999999999998</v>
      </c>
      <c r="H46" s="5">
        <v>1</v>
      </c>
      <c r="I46" s="27">
        <f t="shared" si="0"/>
        <v>1.8</v>
      </c>
      <c r="J46" s="27">
        <f t="shared" si="1"/>
        <v>0.47799999999999998</v>
      </c>
      <c r="K46" s="5">
        <v>44042</v>
      </c>
      <c r="L46" s="5">
        <f t="shared" si="2"/>
        <v>102</v>
      </c>
      <c r="M46">
        <f t="shared" si="3"/>
        <v>125691</v>
      </c>
      <c r="N46">
        <f t="shared" si="4"/>
        <v>499</v>
      </c>
      <c r="O46">
        <f t="shared" si="5"/>
        <v>132.5</v>
      </c>
    </row>
    <row r="47" spans="1:15">
      <c r="A47" s="5" t="s">
        <v>20</v>
      </c>
      <c r="B47" s="5">
        <v>4210</v>
      </c>
      <c r="C47" s="7">
        <v>0.1050463848</v>
      </c>
      <c r="D47" s="6">
        <v>0.309</v>
      </c>
      <c r="E47" s="6">
        <v>46.66</v>
      </c>
      <c r="F47" s="6">
        <v>0.7</v>
      </c>
      <c r="G47" s="6">
        <v>0.09</v>
      </c>
      <c r="H47" s="5">
        <v>1</v>
      </c>
      <c r="I47" s="27">
        <f t="shared" si="0"/>
        <v>0.7</v>
      </c>
      <c r="J47" s="27">
        <f t="shared" si="1"/>
        <v>0.09</v>
      </c>
      <c r="K47" s="5">
        <v>55</v>
      </c>
      <c r="L47" s="5">
        <f t="shared" si="2"/>
        <v>0</v>
      </c>
      <c r="M47">
        <f t="shared" si="3"/>
        <v>156</v>
      </c>
      <c r="N47">
        <f t="shared" si="4"/>
        <v>0</v>
      </c>
      <c r="O47">
        <f t="shared" si="5"/>
        <v>0</v>
      </c>
    </row>
    <row r="48" spans="1:15">
      <c r="A48" s="5" t="s">
        <v>20</v>
      </c>
      <c r="B48" s="5">
        <v>4210</v>
      </c>
      <c r="C48" s="7">
        <v>9.8447988599999994E-2</v>
      </c>
      <c r="D48" s="6">
        <v>0.309</v>
      </c>
      <c r="E48" s="6">
        <v>46.66</v>
      </c>
      <c r="F48" s="6">
        <v>0.7</v>
      </c>
      <c r="G48" s="6">
        <v>0.09</v>
      </c>
      <c r="H48" s="5">
        <v>1</v>
      </c>
      <c r="I48" s="27">
        <f t="shared" si="0"/>
        <v>0.7</v>
      </c>
      <c r="J48" s="27">
        <f t="shared" si="1"/>
        <v>0.09</v>
      </c>
      <c r="K48" s="5">
        <v>51</v>
      </c>
      <c r="L48" s="5">
        <f t="shared" si="2"/>
        <v>0</v>
      </c>
      <c r="M48">
        <f t="shared" si="3"/>
        <v>146</v>
      </c>
      <c r="N48">
        <f t="shared" si="4"/>
        <v>0</v>
      </c>
      <c r="O48">
        <f t="shared" si="5"/>
        <v>0</v>
      </c>
    </row>
    <row r="49" spans="1:15">
      <c r="A49" s="5" t="s">
        <v>20</v>
      </c>
      <c r="B49" s="5">
        <v>4210</v>
      </c>
      <c r="C49" s="7">
        <v>4.0042337999999997E-3</v>
      </c>
      <c r="D49" s="6">
        <v>0.25800000000000001</v>
      </c>
      <c r="E49" s="6">
        <v>46.66</v>
      </c>
      <c r="F49" s="6">
        <v>0.7</v>
      </c>
      <c r="G49" s="6">
        <v>0.09</v>
      </c>
      <c r="H49" s="5">
        <v>1</v>
      </c>
      <c r="I49" s="27">
        <f t="shared" si="0"/>
        <v>0.7</v>
      </c>
      <c r="J49" s="27">
        <f t="shared" si="1"/>
        <v>0.09</v>
      </c>
      <c r="K49" s="5">
        <v>2</v>
      </c>
      <c r="L49" s="5">
        <f t="shared" si="2"/>
        <v>0</v>
      </c>
      <c r="M49">
        <f t="shared" si="3"/>
        <v>5</v>
      </c>
      <c r="N49">
        <f t="shared" si="4"/>
        <v>0</v>
      </c>
      <c r="O49">
        <f t="shared" si="5"/>
        <v>0</v>
      </c>
    </row>
    <row r="50" spans="1:15">
      <c r="A50" s="5" t="s">
        <v>20</v>
      </c>
      <c r="B50" s="5">
        <v>1750</v>
      </c>
      <c r="C50" s="7">
        <v>8.1399183999999996E-3</v>
      </c>
      <c r="D50" s="6">
        <v>0.76800000000000002</v>
      </c>
      <c r="E50" s="6">
        <v>46.66</v>
      </c>
      <c r="F50" s="6">
        <v>1.8</v>
      </c>
      <c r="G50" s="6">
        <v>0.47799999999999998</v>
      </c>
      <c r="H50" s="5">
        <v>1</v>
      </c>
      <c r="I50" s="27">
        <f t="shared" si="0"/>
        <v>1.8</v>
      </c>
      <c r="J50" s="27">
        <f t="shared" si="1"/>
        <v>0.47799999999999998</v>
      </c>
      <c r="K50" s="5">
        <v>11</v>
      </c>
      <c r="L50" s="5">
        <f t="shared" si="2"/>
        <v>0</v>
      </c>
      <c r="M50">
        <f t="shared" si="3"/>
        <v>30</v>
      </c>
      <c r="N50">
        <f t="shared" si="4"/>
        <v>0</v>
      </c>
      <c r="O50">
        <f t="shared" si="5"/>
        <v>0</v>
      </c>
    </row>
    <row r="51" spans="1:15">
      <c r="A51" s="5" t="s">
        <v>20</v>
      </c>
      <c r="B51" s="5">
        <v>4210</v>
      </c>
      <c r="C51" s="7">
        <v>2.2219581200000001E-2</v>
      </c>
      <c r="D51" s="6">
        <v>0.10199999999999999</v>
      </c>
      <c r="E51" s="6">
        <v>46.66</v>
      </c>
      <c r="F51" s="6">
        <v>0.7</v>
      </c>
      <c r="G51" s="6">
        <v>0.09</v>
      </c>
      <c r="H51" s="5">
        <v>1</v>
      </c>
      <c r="I51" s="27">
        <f t="shared" si="0"/>
        <v>0.7</v>
      </c>
      <c r="J51" s="27">
        <f t="shared" si="1"/>
        <v>0.09</v>
      </c>
      <c r="K51" s="5">
        <v>4</v>
      </c>
      <c r="L51" s="5">
        <f t="shared" si="2"/>
        <v>0</v>
      </c>
      <c r="M51">
        <f t="shared" si="3"/>
        <v>11</v>
      </c>
      <c r="N51">
        <f t="shared" si="4"/>
        <v>0</v>
      </c>
      <c r="O51">
        <f t="shared" si="5"/>
        <v>0</v>
      </c>
    </row>
    <row r="52" spans="1:15">
      <c r="A52" s="5" t="s">
        <v>20</v>
      </c>
      <c r="B52" s="5">
        <v>4210</v>
      </c>
      <c r="C52" s="7">
        <v>2.9882500000000001E-4</v>
      </c>
      <c r="D52" s="6">
        <v>0.25800000000000001</v>
      </c>
      <c r="E52" s="6">
        <v>46.66</v>
      </c>
      <c r="F52" s="6">
        <v>0.7</v>
      </c>
      <c r="G52" s="6">
        <v>0.09</v>
      </c>
      <c r="H52" s="5">
        <v>1</v>
      </c>
      <c r="I52" s="27">
        <f t="shared" si="0"/>
        <v>0.7</v>
      </c>
      <c r="J52" s="27">
        <f t="shared" si="1"/>
        <v>0.09</v>
      </c>
      <c r="K52" s="5">
        <v>0</v>
      </c>
      <c r="L52" s="5">
        <f t="shared" si="2"/>
        <v>0</v>
      </c>
      <c r="M52">
        <f t="shared" si="3"/>
        <v>0</v>
      </c>
      <c r="N52">
        <f t="shared" si="4"/>
        <v>0</v>
      </c>
      <c r="O52">
        <f t="shared" si="5"/>
        <v>0</v>
      </c>
    </row>
    <row r="53" spans="1:15">
      <c r="A53" s="5" t="s">
        <v>20</v>
      </c>
      <c r="B53" s="5">
        <v>1750</v>
      </c>
      <c r="C53" s="7">
        <v>8.1102089999999995E-4</v>
      </c>
      <c r="D53" s="6">
        <v>0.76800000000000002</v>
      </c>
      <c r="E53" s="6">
        <v>46.66</v>
      </c>
      <c r="F53" s="6">
        <v>1.8</v>
      </c>
      <c r="G53" s="6">
        <v>0.47799999999999998</v>
      </c>
      <c r="H53" s="5">
        <v>1</v>
      </c>
      <c r="I53" s="27">
        <f t="shared" si="0"/>
        <v>1.8</v>
      </c>
      <c r="J53" s="27">
        <f t="shared" si="1"/>
        <v>0.47799999999999998</v>
      </c>
      <c r="K53" s="5">
        <v>1</v>
      </c>
      <c r="L53" s="5">
        <f t="shared" si="2"/>
        <v>0</v>
      </c>
      <c r="M53">
        <f t="shared" si="3"/>
        <v>3</v>
      </c>
      <c r="N53">
        <f t="shared" si="4"/>
        <v>0</v>
      </c>
      <c r="O53">
        <f t="shared" si="5"/>
        <v>0</v>
      </c>
    </row>
    <row r="54" spans="1:15">
      <c r="A54" s="5" t="s">
        <v>20</v>
      </c>
      <c r="B54" s="5">
        <v>4210</v>
      </c>
      <c r="C54" s="7">
        <v>3.97822179E-2</v>
      </c>
      <c r="D54" s="6">
        <v>0.309</v>
      </c>
      <c r="E54" s="6">
        <v>46.66</v>
      </c>
      <c r="F54" s="6">
        <v>0.7</v>
      </c>
      <c r="G54" s="6">
        <v>0.09</v>
      </c>
      <c r="H54" s="5">
        <v>1</v>
      </c>
      <c r="I54" s="27">
        <f t="shared" si="0"/>
        <v>0.7</v>
      </c>
      <c r="J54" s="27">
        <f t="shared" si="1"/>
        <v>0.09</v>
      </c>
      <c r="K54" s="5">
        <v>21</v>
      </c>
      <c r="L54" s="5">
        <f t="shared" si="2"/>
        <v>0</v>
      </c>
      <c r="M54">
        <f t="shared" si="3"/>
        <v>59</v>
      </c>
      <c r="N54">
        <f t="shared" si="4"/>
        <v>0</v>
      </c>
      <c r="O54">
        <f t="shared" si="5"/>
        <v>0</v>
      </c>
    </row>
    <row r="55" spans="1:15">
      <c r="A55" s="5" t="s">
        <v>20</v>
      </c>
      <c r="B55" s="5">
        <v>1750</v>
      </c>
      <c r="C55" s="7">
        <v>0.174626433</v>
      </c>
      <c r="D55" s="6">
        <v>0.76800000000000002</v>
      </c>
      <c r="E55" s="6">
        <v>46.66</v>
      </c>
      <c r="F55" s="6">
        <v>1.8</v>
      </c>
      <c r="G55" s="6">
        <v>0.47799999999999998</v>
      </c>
      <c r="H55" s="5">
        <v>1</v>
      </c>
      <c r="I55" s="27">
        <f t="shared" si="0"/>
        <v>1.8</v>
      </c>
      <c r="J55" s="27">
        <f t="shared" si="1"/>
        <v>0.47799999999999998</v>
      </c>
      <c r="K55" s="5">
        <v>225</v>
      </c>
      <c r="L55" s="5">
        <f t="shared" si="2"/>
        <v>1</v>
      </c>
      <c r="M55">
        <f t="shared" si="3"/>
        <v>643</v>
      </c>
      <c r="N55">
        <f t="shared" si="4"/>
        <v>3</v>
      </c>
      <c r="O55">
        <f t="shared" si="5"/>
        <v>0.7</v>
      </c>
    </row>
    <row r="56" spans="1:15">
      <c r="A56" s="5" t="s">
        <v>20</v>
      </c>
      <c r="B56" s="5">
        <v>1750</v>
      </c>
      <c r="C56" s="7">
        <v>2.709958E-4</v>
      </c>
      <c r="D56" s="6">
        <v>0.76800000000000002</v>
      </c>
      <c r="E56" s="6">
        <v>46.66</v>
      </c>
      <c r="F56" s="6">
        <v>1.8</v>
      </c>
      <c r="G56" s="6">
        <v>0.47799999999999998</v>
      </c>
      <c r="H56" s="5">
        <v>1</v>
      </c>
      <c r="I56" s="27">
        <f t="shared" si="0"/>
        <v>1.8</v>
      </c>
      <c r="J56" s="27">
        <f t="shared" si="1"/>
        <v>0.47799999999999998</v>
      </c>
      <c r="K56" s="5">
        <v>0</v>
      </c>
      <c r="L56" s="5">
        <f t="shared" si="2"/>
        <v>0</v>
      </c>
      <c r="M56">
        <f t="shared" si="3"/>
        <v>1</v>
      </c>
      <c r="N56">
        <f t="shared" si="4"/>
        <v>0</v>
      </c>
      <c r="O56">
        <f t="shared" si="5"/>
        <v>0</v>
      </c>
    </row>
    <row r="57" spans="1:15">
      <c r="A57" s="5" t="s">
        <v>20</v>
      </c>
      <c r="B57" s="5">
        <v>4210</v>
      </c>
      <c r="C57" s="7">
        <v>6.7674223999999996E-3</v>
      </c>
      <c r="D57" s="6">
        <v>0.25800000000000001</v>
      </c>
      <c r="E57" s="6">
        <v>46.66</v>
      </c>
      <c r="F57" s="6">
        <v>0.7</v>
      </c>
      <c r="G57" s="6">
        <v>0.09</v>
      </c>
      <c r="H57" s="5">
        <v>1</v>
      </c>
      <c r="I57" s="27">
        <f t="shared" si="0"/>
        <v>0.7</v>
      </c>
      <c r="J57" s="27">
        <f t="shared" si="1"/>
        <v>0.09</v>
      </c>
      <c r="K57" s="5">
        <v>3</v>
      </c>
      <c r="L57" s="5">
        <f t="shared" si="2"/>
        <v>0</v>
      </c>
      <c r="M57">
        <f t="shared" si="3"/>
        <v>8</v>
      </c>
      <c r="N57">
        <f t="shared" si="4"/>
        <v>0</v>
      </c>
      <c r="O57">
        <f t="shared" si="5"/>
        <v>0</v>
      </c>
    </row>
    <row r="58" spans="1:15">
      <c r="A58" s="5" t="s">
        <v>20</v>
      </c>
      <c r="B58" s="5">
        <v>1750</v>
      </c>
      <c r="C58" s="7">
        <v>0.1235590967</v>
      </c>
      <c r="D58" s="6">
        <v>0.76800000000000002</v>
      </c>
      <c r="E58" s="6">
        <v>46.66</v>
      </c>
      <c r="F58" s="6">
        <v>1.8</v>
      </c>
      <c r="G58" s="6">
        <v>0.47799999999999998</v>
      </c>
      <c r="H58" s="5">
        <v>1</v>
      </c>
      <c r="I58" s="27">
        <f t="shared" si="0"/>
        <v>1.8</v>
      </c>
      <c r="J58" s="27">
        <f t="shared" si="1"/>
        <v>0.47799999999999998</v>
      </c>
      <c r="K58" s="5">
        <v>159</v>
      </c>
      <c r="L58" s="5">
        <f t="shared" si="2"/>
        <v>0</v>
      </c>
      <c r="M58">
        <f t="shared" si="3"/>
        <v>455</v>
      </c>
      <c r="N58">
        <f t="shared" si="4"/>
        <v>2</v>
      </c>
      <c r="O58">
        <f t="shared" si="5"/>
        <v>0.5</v>
      </c>
    </row>
    <row r="59" spans="1:15">
      <c r="A59" s="5" t="s">
        <v>20</v>
      </c>
      <c r="B59" s="5">
        <v>1750</v>
      </c>
      <c r="C59" s="7">
        <v>9.2628768E-3</v>
      </c>
      <c r="D59" s="6">
        <v>0.76800000000000002</v>
      </c>
      <c r="E59" s="6">
        <v>46.66</v>
      </c>
      <c r="F59" s="6">
        <v>1.8</v>
      </c>
      <c r="G59" s="6">
        <v>0.47799999999999998</v>
      </c>
      <c r="H59" s="5">
        <v>1</v>
      </c>
      <c r="I59" s="27">
        <f t="shared" si="0"/>
        <v>1.8</v>
      </c>
      <c r="J59" s="27">
        <f t="shared" si="1"/>
        <v>0.47799999999999998</v>
      </c>
      <c r="K59" s="5">
        <v>12</v>
      </c>
      <c r="L59" s="5">
        <f t="shared" si="2"/>
        <v>0</v>
      </c>
      <c r="M59">
        <f t="shared" si="3"/>
        <v>34</v>
      </c>
      <c r="N59">
        <f t="shared" si="4"/>
        <v>0</v>
      </c>
      <c r="O59">
        <f t="shared" si="5"/>
        <v>0</v>
      </c>
    </row>
    <row r="60" spans="1:15">
      <c r="A60" s="5" t="s">
        <v>20</v>
      </c>
      <c r="B60" s="5">
        <v>4210</v>
      </c>
      <c r="C60" s="7">
        <v>9.6880228999999998E-2</v>
      </c>
      <c r="D60" s="6">
        <v>0.309</v>
      </c>
      <c r="E60" s="6">
        <v>46.66</v>
      </c>
      <c r="F60" s="6">
        <v>0.7</v>
      </c>
      <c r="G60" s="6">
        <v>0.09</v>
      </c>
      <c r="H60" s="5">
        <v>1</v>
      </c>
      <c r="I60" s="27">
        <f t="shared" si="0"/>
        <v>0.7</v>
      </c>
      <c r="J60" s="27">
        <f t="shared" si="1"/>
        <v>0.09</v>
      </c>
      <c r="K60" s="5">
        <v>50</v>
      </c>
      <c r="L60" s="5">
        <f t="shared" si="2"/>
        <v>0</v>
      </c>
      <c r="M60">
        <f t="shared" si="3"/>
        <v>144</v>
      </c>
      <c r="N60">
        <f t="shared" si="4"/>
        <v>0</v>
      </c>
      <c r="O60">
        <f t="shared" si="5"/>
        <v>0</v>
      </c>
    </row>
    <row r="61" spans="1:15">
      <c r="A61" s="5" t="s">
        <v>20</v>
      </c>
      <c r="B61" s="5">
        <v>4210</v>
      </c>
      <c r="C61" s="7">
        <v>0.1375333574</v>
      </c>
      <c r="D61" s="6">
        <v>0.309</v>
      </c>
      <c r="E61" s="6">
        <v>46.66</v>
      </c>
      <c r="F61" s="6">
        <v>0.7</v>
      </c>
      <c r="G61" s="6">
        <v>0.09</v>
      </c>
      <c r="H61" s="5">
        <v>1</v>
      </c>
      <c r="I61" s="27">
        <f t="shared" si="0"/>
        <v>0.7</v>
      </c>
      <c r="J61" s="27">
        <f t="shared" si="1"/>
        <v>0.09</v>
      </c>
      <c r="K61" s="5">
        <v>71</v>
      </c>
      <c r="L61" s="5">
        <f t="shared" si="2"/>
        <v>0</v>
      </c>
      <c r="M61">
        <f t="shared" si="3"/>
        <v>204</v>
      </c>
      <c r="N61">
        <f t="shared" si="4"/>
        <v>0</v>
      </c>
      <c r="O61">
        <f t="shared" si="5"/>
        <v>0</v>
      </c>
    </row>
    <row r="62" spans="1:15">
      <c r="A62" s="5" t="s">
        <v>20</v>
      </c>
      <c r="B62" s="5">
        <v>1750</v>
      </c>
      <c r="C62" s="7">
        <v>3.6652491600000003E-2</v>
      </c>
      <c r="D62" s="6">
        <v>0.76800000000000002</v>
      </c>
      <c r="E62" s="6">
        <v>46.66</v>
      </c>
      <c r="F62" s="6">
        <v>1.8</v>
      </c>
      <c r="G62" s="6">
        <v>0.47799999999999998</v>
      </c>
      <c r="H62" s="5">
        <v>1</v>
      </c>
      <c r="I62" s="27">
        <f t="shared" si="0"/>
        <v>1.8</v>
      </c>
      <c r="J62" s="27">
        <f t="shared" si="1"/>
        <v>0.47799999999999998</v>
      </c>
      <c r="K62" s="5">
        <v>47</v>
      </c>
      <c r="L62" s="5">
        <f t="shared" si="2"/>
        <v>0</v>
      </c>
      <c r="M62">
        <f t="shared" si="3"/>
        <v>135</v>
      </c>
      <c r="N62">
        <f t="shared" si="4"/>
        <v>1</v>
      </c>
      <c r="O62">
        <f t="shared" si="5"/>
        <v>0.1</v>
      </c>
    </row>
    <row r="63" spans="1:15">
      <c r="A63" s="5" t="s">
        <v>20</v>
      </c>
      <c r="B63" s="5">
        <v>4210</v>
      </c>
      <c r="C63" s="7">
        <v>3.9201364299999999E-2</v>
      </c>
      <c r="D63" s="6">
        <v>0.309</v>
      </c>
      <c r="E63" s="6">
        <v>46.66</v>
      </c>
      <c r="F63" s="6">
        <v>0.7</v>
      </c>
      <c r="G63" s="6">
        <v>0.09</v>
      </c>
      <c r="H63" s="5">
        <v>1</v>
      </c>
      <c r="I63" s="27">
        <f t="shared" si="0"/>
        <v>0.7</v>
      </c>
      <c r="J63" s="27">
        <f t="shared" si="1"/>
        <v>0.09</v>
      </c>
      <c r="K63" s="5">
        <v>20</v>
      </c>
      <c r="L63" s="5">
        <f t="shared" si="2"/>
        <v>0</v>
      </c>
      <c r="M63">
        <f t="shared" si="3"/>
        <v>58</v>
      </c>
      <c r="N63">
        <f t="shared" si="4"/>
        <v>0</v>
      </c>
      <c r="O63">
        <f t="shared" si="5"/>
        <v>0</v>
      </c>
    </row>
    <row r="64" spans="1:15">
      <c r="A64" s="5" t="s">
        <v>20</v>
      </c>
      <c r="B64" s="5">
        <v>4210</v>
      </c>
      <c r="C64" s="7">
        <v>5.1173970000000001E-4</v>
      </c>
      <c r="D64" s="6">
        <v>0.10199999999999999</v>
      </c>
      <c r="E64" s="6">
        <v>46.66</v>
      </c>
      <c r="F64" s="6">
        <v>0.7</v>
      </c>
      <c r="G64" s="6">
        <v>0.09</v>
      </c>
      <c r="H64" s="5">
        <v>1</v>
      </c>
      <c r="I64" s="27">
        <f t="shared" si="0"/>
        <v>0.7</v>
      </c>
      <c r="J64" s="27">
        <f t="shared" si="1"/>
        <v>0.09</v>
      </c>
      <c r="K64" s="5">
        <v>0</v>
      </c>
      <c r="L64" s="5">
        <f t="shared" si="2"/>
        <v>0</v>
      </c>
      <c r="M64">
        <f t="shared" si="3"/>
        <v>0</v>
      </c>
      <c r="N64">
        <f t="shared" si="4"/>
        <v>0</v>
      </c>
      <c r="O64">
        <f t="shared" si="5"/>
        <v>0</v>
      </c>
    </row>
    <row r="65" spans="1:15">
      <c r="A65" s="5" t="s">
        <v>20</v>
      </c>
      <c r="B65" s="5">
        <v>4210</v>
      </c>
      <c r="C65" s="7">
        <v>7.8684309100000002E-2</v>
      </c>
      <c r="D65" s="6">
        <v>0.10199999999999999</v>
      </c>
      <c r="E65" s="6">
        <v>46.66</v>
      </c>
      <c r="F65" s="6">
        <v>0.7</v>
      </c>
      <c r="G65" s="6">
        <v>0.09</v>
      </c>
      <c r="H65" s="5">
        <v>1</v>
      </c>
      <c r="I65" s="27">
        <f t="shared" si="0"/>
        <v>0.7</v>
      </c>
      <c r="J65" s="27">
        <f t="shared" si="1"/>
        <v>0.09</v>
      </c>
      <c r="K65" s="5">
        <v>13</v>
      </c>
      <c r="L65" s="5">
        <f t="shared" si="2"/>
        <v>0</v>
      </c>
      <c r="M65">
        <f t="shared" si="3"/>
        <v>38</v>
      </c>
      <c r="N65">
        <f t="shared" si="4"/>
        <v>0</v>
      </c>
      <c r="O65">
        <f t="shared" si="5"/>
        <v>0</v>
      </c>
    </row>
    <row r="66" spans="1:15">
      <c r="A66" s="5" t="s">
        <v>20</v>
      </c>
      <c r="B66" s="5">
        <v>4210</v>
      </c>
      <c r="C66" s="7">
        <v>0.1229818749</v>
      </c>
      <c r="D66" s="6">
        <v>0.309</v>
      </c>
      <c r="E66" s="6">
        <v>46.66</v>
      </c>
      <c r="F66" s="6">
        <v>0.7</v>
      </c>
      <c r="G66" s="6">
        <v>0.09</v>
      </c>
      <c r="H66" s="5">
        <v>1</v>
      </c>
      <c r="I66" s="27">
        <f t="shared" si="0"/>
        <v>0.7</v>
      </c>
      <c r="J66" s="27">
        <f t="shared" si="1"/>
        <v>0.09</v>
      </c>
      <c r="K66" s="5">
        <v>64</v>
      </c>
      <c r="L66" s="5">
        <f t="shared" si="2"/>
        <v>0</v>
      </c>
      <c r="M66">
        <f t="shared" si="3"/>
        <v>182</v>
      </c>
      <c r="N66">
        <f t="shared" si="4"/>
        <v>0</v>
      </c>
      <c r="O66">
        <f t="shared" si="5"/>
        <v>0</v>
      </c>
    </row>
    <row r="67" spans="1:15">
      <c r="A67" s="5" t="s">
        <v>20</v>
      </c>
      <c r="B67" s="5">
        <v>1750</v>
      </c>
      <c r="C67" s="7">
        <v>1.0381703799999999E-2</v>
      </c>
      <c r="D67" s="6">
        <v>0.76800000000000002</v>
      </c>
      <c r="E67" s="6">
        <v>46.66</v>
      </c>
      <c r="F67" s="6">
        <v>1.8</v>
      </c>
      <c r="G67" s="6">
        <v>0.47799999999999998</v>
      </c>
      <c r="H67" s="5">
        <v>1</v>
      </c>
      <c r="I67" s="27">
        <f t="shared" ref="I67:I130" si="6">F67</f>
        <v>1.8</v>
      </c>
      <c r="J67" s="27">
        <f t="shared" ref="J67:J130" si="7">G67</f>
        <v>0.47799999999999998</v>
      </c>
      <c r="K67" s="5">
        <v>13</v>
      </c>
      <c r="L67" s="5">
        <f t="shared" ref="L67:L130" si="8">ROUND(E67*D67*C67/12,0)</f>
        <v>0</v>
      </c>
      <c r="M67">
        <f t="shared" ref="M67:M130" si="9">ROUND(E67*D67*C67*102.79,0)</f>
        <v>38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5" t="s">
        <v>20</v>
      </c>
      <c r="B68" s="5">
        <v>4210</v>
      </c>
      <c r="C68" s="7">
        <v>0.24390530490000001</v>
      </c>
      <c r="D68" s="6">
        <v>0.10199999999999999</v>
      </c>
      <c r="E68" s="6">
        <v>46.66</v>
      </c>
      <c r="F68" s="6">
        <v>0.7</v>
      </c>
      <c r="G68" s="6">
        <v>0.09</v>
      </c>
      <c r="H68" s="5">
        <v>1</v>
      </c>
      <c r="I68" s="27">
        <f t="shared" si="6"/>
        <v>0.7</v>
      </c>
      <c r="J68" s="27">
        <f t="shared" si="7"/>
        <v>0.09</v>
      </c>
      <c r="K68" s="5">
        <v>42</v>
      </c>
      <c r="L68" s="5">
        <f t="shared" si="8"/>
        <v>0</v>
      </c>
      <c r="M68">
        <f t="shared" si="9"/>
        <v>119</v>
      </c>
      <c r="N68">
        <f t="shared" si="10"/>
        <v>0</v>
      </c>
      <c r="O68">
        <f t="shared" si="11"/>
        <v>0</v>
      </c>
    </row>
    <row r="69" spans="1:15">
      <c r="A69" s="5" t="s">
        <v>20</v>
      </c>
      <c r="B69" s="5">
        <v>4210</v>
      </c>
      <c r="C69" s="7">
        <v>2.3870319999999999E-3</v>
      </c>
      <c r="D69" s="6">
        <v>0.309</v>
      </c>
      <c r="E69" s="6">
        <v>46.66</v>
      </c>
      <c r="F69" s="6">
        <v>0.7</v>
      </c>
      <c r="G69" s="6">
        <v>0.09</v>
      </c>
      <c r="H69" s="5">
        <v>1</v>
      </c>
      <c r="I69" s="27">
        <f t="shared" si="6"/>
        <v>0.7</v>
      </c>
      <c r="J69" s="27">
        <f t="shared" si="7"/>
        <v>0.09</v>
      </c>
      <c r="K69" s="5">
        <v>12</v>
      </c>
      <c r="L69" s="5">
        <f t="shared" si="8"/>
        <v>0</v>
      </c>
      <c r="M69">
        <f t="shared" si="9"/>
        <v>4</v>
      </c>
      <c r="N69">
        <f t="shared" si="10"/>
        <v>0</v>
      </c>
      <c r="O69">
        <f t="shared" si="11"/>
        <v>0</v>
      </c>
    </row>
    <row r="70" spans="1:15">
      <c r="A70" s="5" t="s">
        <v>20</v>
      </c>
      <c r="B70" s="5">
        <v>4210</v>
      </c>
      <c r="C70" s="7">
        <v>4.5416846835999998</v>
      </c>
      <c r="D70" s="6">
        <v>0.25800000000000001</v>
      </c>
      <c r="E70" s="6">
        <v>46.66</v>
      </c>
      <c r="F70" s="6">
        <v>0.7</v>
      </c>
      <c r="G70" s="6">
        <v>0.09</v>
      </c>
      <c r="H70" s="5">
        <v>1</v>
      </c>
      <c r="I70" s="27">
        <f t="shared" si="6"/>
        <v>0.7</v>
      </c>
      <c r="J70" s="27">
        <f t="shared" si="7"/>
        <v>0.09</v>
      </c>
      <c r="K70" s="5">
        <v>1969</v>
      </c>
      <c r="L70" s="5">
        <f t="shared" si="8"/>
        <v>5</v>
      </c>
      <c r="M70">
        <f t="shared" si="9"/>
        <v>5620</v>
      </c>
      <c r="N70">
        <f t="shared" si="10"/>
        <v>9</v>
      </c>
      <c r="O70">
        <f t="shared" si="11"/>
        <v>1.1000000000000001</v>
      </c>
    </row>
    <row r="71" spans="1:15">
      <c r="A71" s="5" t="s">
        <v>20</v>
      </c>
      <c r="B71" s="5">
        <v>4210</v>
      </c>
      <c r="C71" s="7">
        <v>0.1808461146</v>
      </c>
      <c r="D71" s="6">
        <v>0.309</v>
      </c>
      <c r="E71" s="6">
        <v>46.66</v>
      </c>
      <c r="F71" s="6">
        <v>0.7</v>
      </c>
      <c r="G71" s="6">
        <v>0.09</v>
      </c>
      <c r="H71" s="5">
        <v>1</v>
      </c>
      <c r="I71" s="27">
        <f t="shared" si="6"/>
        <v>0.7</v>
      </c>
      <c r="J71" s="27">
        <f t="shared" si="7"/>
        <v>0.09</v>
      </c>
      <c r="K71" s="5">
        <v>94</v>
      </c>
      <c r="L71" s="5">
        <f t="shared" si="8"/>
        <v>0</v>
      </c>
      <c r="M71">
        <f t="shared" si="9"/>
        <v>268</v>
      </c>
      <c r="N71">
        <f t="shared" si="10"/>
        <v>0</v>
      </c>
      <c r="O71">
        <f t="shared" si="11"/>
        <v>0.1</v>
      </c>
    </row>
    <row r="72" spans="1:15">
      <c r="A72" s="5" t="s">
        <v>20</v>
      </c>
      <c r="B72" s="5">
        <v>4210</v>
      </c>
      <c r="C72" s="7">
        <v>0.25652657239999999</v>
      </c>
      <c r="D72" s="6">
        <v>0.10199999999999999</v>
      </c>
      <c r="E72" s="6">
        <v>46.66</v>
      </c>
      <c r="F72" s="6">
        <v>0.7</v>
      </c>
      <c r="G72" s="6">
        <v>0.09</v>
      </c>
      <c r="H72" s="5">
        <v>1</v>
      </c>
      <c r="I72" s="27">
        <f t="shared" si="6"/>
        <v>0.7</v>
      </c>
      <c r="J72" s="27">
        <f t="shared" si="7"/>
        <v>0.09</v>
      </c>
      <c r="K72" s="5">
        <v>59</v>
      </c>
      <c r="L72" s="5">
        <f t="shared" si="8"/>
        <v>0</v>
      </c>
      <c r="M72">
        <f t="shared" si="9"/>
        <v>125</v>
      </c>
      <c r="N72">
        <f t="shared" si="10"/>
        <v>0</v>
      </c>
      <c r="O72">
        <f t="shared" si="11"/>
        <v>0</v>
      </c>
    </row>
    <row r="73" spans="1:15">
      <c r="A73" s="5" t="s">
        <v>20</v>
      </c>
      <c r="B73" s="5">
        <v>1750</v>
      </c>
      <c r="C73" s="7">
        <v>0.13195653369999999</v>
      </c>
      <c r="D73" s="6">
        <v>0.76800000000000002</v>
      </c>
      <c r="E73" s="6">
        <v>46.66</v>
      </c>
      <c r="F73" s="6">
        <v>1.8</v>
      </c>
      <c r="G73" s="6">
        <v>0.47799999999999998</v>
      </c>
      <c r="H73" s="5">
        <v>1</v>
      </c>
      <c r="I73" s="27">
        <f t="shared" si="6"/>
        <v>1.8</v>
      </c>
      <c r="J73" s="27">
        <f t="shared" si="7"/>
        <v>0.47799999999999998</v>
      </c>
      <c r="K73" s="5">
        <v>170</v>
      </c>
      <c r="L73" s="5">
        <f t="shared" si="8"/>
        <v>0</v>
      </c>
      <c r="M73">
        <f t="shared" si="9"/>
        <v>486</v>
      </c>
      <c r="N73">
        <f t="shared" si="10"/>
        <v>2</v>
      </c>
      <c r="O73">
        <f t="shared" si="11"/>
        <v>0.5</v>
      </c>
    </row>
    <row r="74" spans="1:15">
      <c r="A74" s="5" t="s">
        <v>20</v>
      </c>
      <c r="B74" s="5">
        <v>4210</v>
      </c>
      <c r="C74" s="7">
        <v>8.5996328100000005E-2</v>
      </c>
      <c r="D74" s="6">
        <v>0.10199999999999999</v>
      </c>
      <c r="E74" s="6">
        <v>46.66</v>
      </c>
      <c r="F74" s="6">
        <v>0.7</v>
      </c>
      <c r="G74" s="6">
        <v>0.09</v>
      </c>
      <c r="H74" s="5">
        <v>1</v>
      </c>
      <c r="I74" s="27">
        <f t="shared" si="6"/>
        <v>0.7</v>
      </c>
      <c r="J74" s="27">
        <f t="shared" si="7"/>
        <v>0.09</v>
      </c>
      <c r="K74" s="5">
        <v>15</v>
      </c>
      <c r="L74" s="5">
        <f t="shared" si="8"/>
        <v>0</v>
      </c>
      <c r="M74">
        <f t="shared" si="9"/>
        <v>42</v>
      </c>
      <c r="N74">
        <f t="shared" si="10"/>
        <v>0</v>
      </c>
      <c r="O74">
        <f t="shared" si="11"/>
        <v>0</v>
      </c>
    </row>
    <row r="75" spans="1:15">
      <c r="A75" s="5" t="s">
        <v>20</v>
      </c>
      <c r="B75" s="5">
        <v>4210</v>
      </c>
      <c r="C75" s="7">
        <v>3.2590289799999998E-2</v>
      </c>
      <c r="D75" s="6">
        <v>0.309</v>
      </c>
      <c r="E75" s="6">
        <v>46.66</v>
      </c>
      <c r="F75" s="6">
        <v>0.7</v>
      </c>
      <c r="G75" s="6">
        <v>0.09</v>
      </c>
      <c r="H75" s="5">
        <v>1</v>
      </c>
      <c r="I75" s="27">
        <f t="shared" si="6"/>
        <v>0.7</v>
      </c>
      <c r="J75" s="27">
        <f t="shared" si="7"/>
        <v>0.09</v>
      </c>
      <c r="K75" s="5">
        <v>17</v>
      </c>
      <c r="L75" s="5">
        <f t="shared" si="8"/>
        <v>0</v>
      </c>
      <c r="M75">
        <f t="shared" si="9"/>
        <v>48</v>
      </c>
      <c r="N75">
        <f t="shared" si="10"/>
        <v>0</v>
      </c>
      <c r="O75">
        <f t="shared" si="11"/>
        <v>0</v>
      </c>
    </row>
    <row r="76" spans="1:15">
      <c r="A76" s="5" t="s">
        <v>20</v>
      </c>
      <c r="B76" s="5">
        <v>4210</v>
      </c>
      <c r="C76" s="7">
        <v>2.7071171200000001E-2</v>
      </c>
      <c r="D76" s="6">
        <v>0.10199999999999999</v>
      </c>
      <c r="E76" s="6">
        <v>46.66</v>
      </c>
      <c r="F76" s="6">
        <v>0.7</v>
      </c>
      <c r="G76" s="6">
        <v>0.09</v>
      </c>
      <c r="H76" s="5">
        <v>1</v>
      </c>
      <c r="I76" s="27">
        <f t="shared" si="6"/>
        <v>0.7</v>
      </c>
      <c r="J76" s="27">
        <f t="shared" si="7"/>
        <v>0.09</v>
      </c>
      <c r="K76" s="5">
        <v>5</v>
      </c>
      <c r="L76" s="5">
        <f t="shared" si="8"/>
        <v>0</v>
      </c>
      <c r="M76">
        <f t="shared" si="9"/>
        <v>13</v>
      </c>
      <c r="N76">
        <f t="shared" si="10"/>
        <v>0</v>
      </c>
      <c r="O76">
        <f t="shared" si="11"/>
        <v>0</v>
      </c>
    </row>
    <row r="77" spans="1:15">
      <c r="A77" s="5" t="s">
        <v>20</v>
      </c>
      <c r="B77" s="5">
        <v>4210</v>
      </c>
      <c r="C77" s="7">
        <v>0.11757803209999999</v>
      </c>
      <c r="D77" s="6">
        <v>0.10199999999999999</v>
      </c>
      <c r="E77" s="6">
        <v>46.66</v>
      </c>
      <c r="F77" s="6">
        <v>0.7</v>
      </c>
      <c r="G77" s="6">
        <v>0.09</v>
      </c>
      <c r="H77" s="5">
        <v>1</v>
      </c>
      <c r="I77" s="27">
        <f t="shared" si="6"/>
        <v>0.7</v>
      </c>
      <c r="J77" s="27">
        <f t="shared" si="7"/>
        <v>0.09</v>
      </c>
      <c r="K77" s="5">
        <v>20</v>
      </c>
      <c r="L77" s="5">
        <f t="shared" si="8"/>
        <v>0</v>
      </c>
      <c r="M77">
        <f t="shared" si="9"/>
        <v>58</v>
      </c>
      <c r="N77">
        <f t="shared" si="10"/>
        <v>0</v>
      </c>
      <c r="O77">
        <f t="shared" si="11"/>
        <v>0</v>
      </c>
    </row>
    <row r="78" spans="1:15">
      <c r="A78" s="5" t="s">
        <v>20</v>
      </c>
      <c r="B78" s="5">
        <v>4210</v>
      </c>
      <c r="C78" s="7">
        <v>7.6755005299999998E-2</v>
      </c>
      <c r="D78" s="6">
        <v>0.25800000000000001</v>
      </c>
      <c r="E78" s="6">
        <v>46.66</v>
      </c>
      <c r="F78" s="6">
        <v>0.7</v>
      </c>
      <c r="G78" s="6">
        <v>0.09</v>
      </c>
      <c r="H78" s="5">
        <v>1</v>
      </c>
      <c r="I78" s="27">
        <f t="shared" si="6"/>
        <v>0.7</v>
      </c>
      <c r="J78" s="27">
        <f t="shared" si="7"/>
        <v>0.09</v>
      </c>
      <c r="K78" s="5">
        <v>33</v>
      </c>
      <c r="L78" s="5">
        <f t="shared" si="8"/>
        <v>0</v>
      </c>
      <c r="M78">
        <f t="shared" si="9"/>
        <v>95</v>
      </c>
      <c r="N78">
        <f t="shared" si="10"/>
        <v>0</v>
      </c>
      <c r="O78">
        <f t="shared" si="11"/>
        <v>0</v>
      </c>
    </row>
    <row r="79" spans="1:15">
      <c r="A79" s="5" t="s">
        <v>20</v>
      </c>
      <c r="B79" s="5">
        <v>4210</v>
      </c>
      <c r="C79" s="7">
        <v>7.5580739999999997E-4</v>
      </c>
      <c r="D79" s="6">
        <v>0.309</v>
      </c>
      <c r="E79" s="6">
        <v>46.66</v>
      </c>
      <c r="F79" s="6">
        <v>0.7</v>
      </c>
      <c r="G79" s="6">
        <v>0.09</v>
      </c>
      <c r="H79" s="5">
        <v>1</v>
      </c>
      <c r="I79" s="27">
        <f t="shared" si="6"/>
        <v>0.7</v>
      </c>
      <c r="J79" s="27">
        <f t="shared" si="7"/>
        <v>0.09</v>
      </c>
      <c r="K79" s="5">
        <v>0</v>
      </c>
      <c r="L79" s="5">
        <f t="shared" si="8"/>
        <v>0</v>
      </c>
      <c r="M79">
        <f t="shared" si="9"/>
        <v>1</v>
      </c>
      <c r="N79">
        <f t="shared" si="10"/>
        <v>0</v>
      </c>
      <c r="O79">
        <f t="shared" si="11"/>
        <v>0</v>
      </c>
    </row>
    <row r="80" spans="1:15">
      <c r="A80" s="5" t="s">
        <v>20</v>
      </c>
      <c r="B80" s="5">
        <v>4210</v>
      </c>
      <c r="C80" s="7">
        <v>2.6786885900000001E-2</v>
      </c>
      <c r="D80" s="6">
        <v>0.10199999999999999</v>
      </c>
      <c r="E80" s="6">
        <v>46.66</v>
      </c>
      <c r="F80" s="6">
        <v>0.7</v>
      </c>
      <c r="G80" s="6">
        <v>0.09</v>
      </c>
      <c r="H80" s="5">
        <v>1</v>
      </c>
      <c r="I80" s="27">
        <f t="shared" si="6"/>
        <v>0.7</v>
      </c>
      <c r="J80" s="27">
        <f t="shared" si="7"/>
        <v>0.09</v>
      </c>
      <c r="K80" s="5">
        <v>5</v>
      </c>
      <c r="L80" s="5">
        <f t="shared" si="8"/>
        <v>0</v>
      </c>
      <c r="M80">
        <f t="shared" si="9"/>
        <v>13</v>
      </c>
      <c r="N80">
        <f t="shared" si="10"/>
        <v>0</v>
      </c>
      <c r="O80">
        <f t="shared" si="11"/>
        <v>0</v>
      </c>
    </row>
    <row r="81" spans="1:15">
      <c r="A81" s="5" t="s">
        <v>20</v>
      </c>
      <c r="B81" s="5">
        <v>4210</v>
      </c>
      <c r="C81" s="7">
        <v>7.1360301099999995E-2</v>
      </c>
      <c r="D81" s="6">
        <v>0.309</v>
      </c>
      <c r="E81" s="6">
        <v>46.66</v>
      </c>
      <c r="F81" s="6">
        <v>0.7</v>
      </c>
      <c r="G81" s="6">
        <v>0.09</v>
      </c>
      <c r="H81" s="5">
        <v>1</v>
      </c>
      <c r="I81" s="27">
        <f t="shared" si="6"/>
        <v>0.7</v>
      </c>
      <c r="J81" s="27">
        <f t="shared" si="7"/>
        <v>0.09</v>
      </c>
      <c r="K81" s="5">
        <v>37</v>
      </c>
      <c r="L81" s="5">
        <f t="shared" si="8"/>
        <v>0</v>
      </c>
      <c r="M81">
        <f t="shared" si="9"/>
        <v>106</v>
      </c>
      <c r="N81">
        <f t="shared" si="10"/>
        <v>0</v>
      </c>
      <c r="O81">
        <f t="shared" si="11"/>
        <v>0</v>
      </c>
    </row>
    <row r="82" spans="1:15">
      <c r="A82" s="5" t="s">
        <v>20</v>
      </c>
      <c r="B82" s="5">
        <v>4210</v>
      </c>
      <c r="C82" s="7">
        <v>7.9234728000000004E-2</v>
      </c>
      <c r="D82" s="6">
        <v>0.309</v>
      </c>
      <c r="E82" s="6">
        <v>46.66</v>
      </c>
      <c r="F82" s="6">
        <v>0.7</v>
      </c>
      <c r="G82" s="6">
        <v>0.09</v>
      </c>
      <c r="H82" s="5">
        <v>1</v>
      </c>
      <c r="I82" s="27">
        <f t="shared" si="6"/>
        <v>0.7</v>
      </c>
      <c r="J82" s="27">
        <f t="shared" si="7"/>
        <v>0.09</v>
      </c>
      <c r="K82" s="5">
        <v>41</v>
      </c>
      <c r="L82" s="5">
        <f t="shared" si="8"/>
        <v>0</v>
      </c>
      <c r="M82">
        <f t="shared" si="9"/>
        <v>117</v>
      </c>
      <c r="N82">
        <f t="shared" si="10"/>
        <v>0</v>
      </c>
      <c r="O82">
        <f t="shared" si="11"/>
        <v>0</v>
      </c>
    </row>
    <row r="83" spans="1:15">
      <c r="A83" s="5" t="s">
        <v>20</v>
      </c>
      <c r="B83" s="5">
        <v>8140</v>
      </c>
      <c r="C83" s="7">
        <v>0.19876941549999999</v>
      </c>
      <c r="D83" s="6">
        <v>0.63</v>
      </c>
      <c r="E83" s="6">
        <v>46.66</v>
      </c>
      <c r="F83" s="6">
        <v>1.18</v>
      </c>
      <c r="G83" s="6">
        <v>0.48</v>
      </c>
      <c r="H83" s="5">
        <v>1</v>
      </c>
      <c r="I83" s="27">
        <f t="shared" si="6"/>
        <v>1.18</v>
      </c>
      <c r="J83" s="27">
        <f t="shared" si="7"/>
        <v>0.48</v>
      </c>
      <c r="K83" s="5">
        <v>210</v>
      </c>
      <c r="L83" s="5">
        <f t="shared" si="8"/>
        <v>0</v>
      </c>
      <c r="M83">
        <f t="shared" si="9"/>
        <v>601</v>
      </c>
      <c r="N83">
        <f t="shared" si="10"/>
        <v>2</v>
      </c>
      <c r="O83">
        <f t="shared" si="11"/>
        <v>0.6</v>
      </c>
    </row>
    <row r="84" spans="1:15">
      <c r="A84" s="5" t="s">
        <v>20</v>
      </c>
      <c r="B84" s="5">
        <v>4210</v>
      </c>
      <c r="C84" s="7">
        <v>0.233909909</v>
      </c>
      <c r="D84" s="6">
        <v>0.10199999999999999</v>
      </c>
      <c r="E84" s="6">
        <v>46.66</v>
      </c>
      <c r="F84" s="6">
        <v>0.7</v>
      </c>
      <c r="G84" s="6">
        <v>0.09</v>
      </c>
      <c r="H84" s="5">
        <v>1</v>
      </c>
      <c r="I84" s="27">
        <f t="shared" si="6"/>
        <v>0.7</v>
      </c>
      <c r="J84" s="27">
        <f t="shared" si="7"/>
        <v>0.09</v>
      </c>
      <c r="K84" s="5">
        <v>40</v>
      </c>
      <c r="L84" s="5">
        <f t="shared" si="8"/>
        <v>0</v>
      </c>
      <c r="M84">
        <f t="shared" si="9"/>
        <v>114</v>
      </c>
      <c r="N84">
        <f t="shared" si="10"/>
        <v>0</v>
      </c>
      <c r="O84">
        <f t="shared" si="11"/>
        <v>0</v>
      </c>
    </row>
    <row r="85" spans="1:15">
      <c r="A85" s="5" t="s">
        <v>20</v>
      </c>
      <c r="B85" s="5">
        <v>1750</v>
      </c>
      <c r="C85" s="7">
        <v>0.25420068109999999</v>
      </c>
      <c r="D85" s="6">
        <v>0.76800000000000002</v>
      </c>
      <c r="E85" s="6">
        <v>46.66</v>
      </c>
      <c r="F85" s="6">
        <v>1.8</v>
      </c>
      <c r="G85" s="6">
        <v>0.47799999999999998</v>
      </c>
      <c r="H85" s="5">
        <v>1</v>
      </c>
      <c r="I85" s="27">
        <f t="shared" si="6"/>
        <v>1.8</v>
      </c>
      <c r="J85" s="27">
        <f t="shared" si="7"/>
        <v>0.47799999999999998</v>
      </c>
      <c r="K85" s="5">
        <v>328</v>
      </c>
      <c r="L85" s="5">
        <f t="shared" si="8"/>
        <v>1</v>
      </c>
      <c r="M85">
        <f t="shared" si="9"/>
        <v>936</v>
      </c>
      <c r="N85">
        <f t="shared" si="10"/>
        <v>4</v>
      </c>
      <c r="O85">
        <f t="shared" si="11"/>
        <v>1</v>
      </c>
    </row>
    <row r="86" spans="1:15">
      <c r="A86" s="5" t="s">
        <v>20</v>
      </c>
      <c r="B86" s="5">
        <v>1750</v>
      </c>
      <c r="C86" s="7">
        <v>9.38420903E-2</v>
      </c>
      <c r="D86" s="6">
        <v>0.76800000000000002</v>
      </c>
      <c r="E86" s="6">
        <v>46.66</v>
      </c>
      <c r="F86" s="6">
        <v>1.8</v>
      </c>
      <c r="G86" s="6">
        <v>0.47799999999999998</v>
      </c>
      <c r="H86" s="5">
        <v>1</v>
      </c>
      <c r="I86" s="27">
        <f t="shared" si="6"/>
        <v>1.8</v>
      </c>
      <c r="J86" s="27">
        <f t="shared" si="7"/>
        <v>0.47799999999999998</v>
      </c>
      <c r="K86" s="5">
        <v>123</v>
      </c>
      <c r="L86" s="5">
        <f t="shared" si="8"/>
        <v>0</v>
      </c>
      <c r="M86">
        <f t="shared" si="9"/>
        <v>346</v>
      </c>
      <c r="N86">
        <f t="shared" si="10"/>
        <v>1</v>
      </c>
      <c r="O86">
        <f t="shared" si="11"/>
        <v>0.4</v>
      </c>
    </row>
    <row r="87" spans="1:15">
      <c r="A87" s="5" t="s">
        <v>20</v>
      </c>
      <c r="B87" s="5">
        <v>3200</v>
      </c>
      <c r="C87" s="7">
        <v>26.129428643099999</v>
      </c>
      <c r="D87" s="6">
        <v>0.28699999999999998</v>
      </c>
      <c r="E87" s="6">
        <v>46.66</v>
      </c>
      <c r="F87" s="6">
        <v>1.2</v>
      </c>
      <c r="G87" s="6">
        <v>6.4000000000000001E-2</v>
      </c>
      <c r="H87" s="5">
        <v>1</v>
      </c>
      <c r="I87" s="27">
        <f t="shared" si="6"/>
        <v>1.2</v>
      </c>
      <c r="J87" s="27">
        <f t="shared" si="7"/>
        <v>6.4000000000000001E-2</v>
      </c>
      <c r="K87" s="5">
        <v>12603</v>
      </c>
      <c r="L87" s="5">
        <f t="shared" si="8"/>
        <v>29</v>
      </c>
      <c r="M87">
        <f t="shared" si="9"/>
        <v>35967</v>
      </c>
      <c r="N87">
        <f t="shared" si="10"/>
        <v>95</v>
      </c>
      <c r="O87">
        <f t="shared" si="11"/>
        <v>5.0999999999999996</v>
      </c>
    </row>
    <row r="88" spans="1:15">
      <c r="A88" s="5" t="s">
        <v>20</v>
      </c>
      <c r="B88" s="5">
        <v>4210</v>
      </c>
      <c r="C88" s="7">
        <v>9.5561532699999993E-2</v>
      </c>
      <c r="D88" s="6">
        <v>0.309</v>
      </c>
      <c r="E88" s="6">
        <v>46.66</v>
      </c>
      <c r="F88" s="6">
        <v>0.7</v>
      </c>
      <c r="G88" s="6">
        <v>0.09</v>
      </c>
      <c r="H88" s="5">
        <v>1</v>
      </c>
      <c r="I88" s="27">
        <f t="shared" si="6"/>
        <v>0.7</v>
      </c>
      <c r="J88" s="27">
        <f t="shared" si="7"/>
        <v>0.09</v>
      </c>
      <c r="K88" s="5">
        <v>50</v>
      </c>
      <c r="L88" s="5">
        <f t="shared" si="8"/>
        <v>0</v>
      </c>
      <c r="M88">
        <f t="shared" si="9"/>
        <v>142</v>
      </c>
      <c r="N88">
        <f t="shared" si="10"/>
        <v>0</v>
      </c>
      <c r="O88">
        <f t="shared" si="11"/>
        <v>0</v>
      </c>
    </row>
    <row r="89" spans="1:15">
      <c r="A89" s="5" t="s">
        <v>20</v>
      </c>
      <c r="B89" s="5">
        <v>4210</v>
      </c>
      <c r="C89" s="7">
        <v>4.0696204499999999E-2</v>
      </c>
      <c r="D89" s="6">
        <v>0.25800000000000001</v>
      </c>
      <c r="E89" s="6">
        <v>46.66</v>
      </c>
      <c r="F89" s="6">
        <v>0.7</v>
      </c>
      <c r="G89" s="6">
        <v>0.09</v>
      </c>
      <c r="H89" s="5">
        <v>1</v>
      </c>
      <c r="I89" s="27">
        <f t="shared" si="6"/>
        <v>0.7</v>
      </c>
      <c r="J89" s="27">
        <f t="shared" si="7"/>
        <v>0.09</v>
      </c>
      <c r="K89" s="5">
        <v>18</v>
      </c>
      <c r="L89" s="5">
        <f t="shared" si="8"/>
        <v>0</v>
      </c>
      <c r="M89">
        <f t="shared" si="9"/>
        <v>50</v>
      </c>
      <c r="N89">
        <f t="shared" si="10"/>
        <v>0</v>
      </c>
      <c r="O89">
        <f t="shared" si="11"/>
        <v>0</v>
      </c>
    </row>
    <row r="90" spans="1:15">
      <c r="A90" s="5" t="s">
        <v>20</v>
      </c>
      <c r="B90" s="5">
        <v>4210</v>
      </c>
      <c r="C90" s="7">
        <v>4.0270537199999998E-2</v>
      </c>
      <c r="D90" s="6">
        <v>0.309</v>
      </c>
      <c r="E90" s="6">
        <v>46.66</v>
      </c>
      <c r="F90" s="6">
        <v>0.7</v>
      </c>
      <c r="G90" s="6">
        <v>0.09</v>
      </c>
      <c r="H90" s="5">
        <v>1</v>
      </c>
      <c r="I90" s="27">
        <f t="shared" si="6"/>
        <v>0.7</v>
      </c>
      <c r="J90" s="27">
        <f t="shared" si="7"/>
        <v>0.09</v>
      </c>
      <c r="K90" s="5">
        <v>21</v>
      </c>
      <c r="L90" s="5">
        <f t="shared" si="8"/>
        <v>0</v>
      </c>
      <c r="M90">
        <f t="shared" si="9"/>
        <v>60</v>
      </c>
      <c r="N90">
        <f t="shared" si="10"/>
        <v>0</v>
      </c>
      <c r="O90">
        <f t="shared" si="11"/>
        <v>0</v>
      </c>
    </row>
    <row r="91" spans="1:15">
      <c r="A91" s="5" t="s">
        <v>20</v>
      </c>
      <c r="B91" s="5">
        <v>4210</v>
      </c>
      <c r="C91" s="7">
        <v>2.0668294000000002E-3</v>
      </c>
      <c r="D91" s="6">
        <v>0.10199999999999999</v>
      </c>
      <c r="E91" s="6">
        <v>46.66</v>
      </c>
      <c r="F91" s="6">
        <v>0.7</v>
      </c>
      <c r="G91" s="6">
        <v>0.09</v>
      </c>
      <c r="H91" s="5">
        <v>1</v>
      </c>
      <c r="I91" s="27">
        <f t="shared" si="6"/>
        <v>0.7</v>
      </c>
      <c r="J91" s="27">
        <f t="shared" si="7"/>
        <v>0.09</v>
      </c>
      <c r="K91" s="5">
        <v>0</v>
      </c>
      <c r="L91" s="5">
        <f t="shared" si="8"/>
        <v>0</v>
      </c>
      <c r="M91">
        <f t="shared" si="9"/>
        <v>1</v>
      </c>
      <c r="N91">
        <f t="shared" si="10"/>
        <v>0</v>
      </c>
      <c r="O91">
        <f t="shared" si="11"/>
        <v>0</v>
      </c>
    </row>
    <row r="92" spans="1:15">
      <c r="A92" s="5" t="s">
        <v>20</v>
      </c>
      <c r="B92" s="5">
        <v>4210</v>
      </c>
      <c r="C92" s="7">
        <v>9.7203100000000005E-5</v>
      </c>
      <c r="D92" s="6">
        <v>0.25800000000000001</v>
      </c>
      <c r="E92" s="6">
        <v>46.66</v>
      </c>
      <c r="F92" s="6">
        <v>0.7</v>
      </c>
      <c r="G92" s="6">
        <v>0.09</v>
      </c>
      <c r="H92" s="5">
        <v>1</v>
      </c>
      <c r="I92" s="27">
        <f t="shared" si="6"/>
        <v>0.7</v>
      </c>
      <c r="J92" s="27">
        <f t="shared" si="7"/>
        <v>0.09</v>
      </c>
      <c r="K92" s="5">
        <v>0</v>
      </c>
      <c r="L92" s="5">
        <f t="shared" si="8"/>
        <v>0</v>
      </c>
      <c r="M92">
        <f t="shared" si="9"/>
        <v>0</v>
      </c>
      <c r="N92">
        <f t="shared" si="10"/>
        <v>0</v>
      </c>
      <c r="O92">
        <f t="shared" si="11"/>
        <v>0</v>
      </c>
    </row>
    <row r="93" spans="1:15">
      <c r="A93" s="5" t="s">
        <v>20</v>
      </c>
      <c r="B93" s="5">
        <v>4210</v>
      </c>
      <c r="C93" s="7">
        <v>0.33273687800000001</v>
      </c>
      <c r="D93" s="6">
        <v>0.25800000000000001</v>
      </c>
      <c r="E93" s="6">
        <v>46.66</v>
      </c>
      <c r="F93" s="6">
        <v>0.7</v>
      </c>
      <c r="G93" s="6">
        <v>0.09</v>
      </c>
      <c r="H93" s="5">
        <v>1</v>
      </c>
      <c r="I93" s="27">
        <f t="shared" si="6"/>
        <v>0.7</v>
      </c>
      <c r="J93" s="27">
        <f t="shared" si="7"/>
        <v>0.09</v>
      </c>
      <c r="K93" s="5">
        <v>144</v>
      </c>
      <c r="L93" s="5">
        <f t="shared" si="8"/>
        <v>0</v>
      </c>
      <c r="M93">
        <f t="shared" si="9"/>
        <v>412</v>
      </c>
      <c r="N93">
        <f t="shared" si="10"/>
        <v>1</v>
      </c>
      <c r="O93">
        <f t="shared" si="11"/>
        <v>0.1</v>
      </c>
    </row>
    <row r="94" spans="1:15">
      <c r="A94" s="5" t="s">
        <v>20</v>
      </c>
      <c r="B94" s="5">
        <v>1750</v>
      </c>
      <c r="C94" s="7">
        <v>4.1554745999999997E-2</v>
      </c>
      <c r="D94" s="6">
        <v>0.752</v>
      </c>
      <c r="E94" s="6">
        <v>46.66</v>
      </c>
      <c r="F94" s="6">
        <v>1.8</v>
      </c>
      <c r="G94" s="6">
        <v>0.47799999999999998</v>
      </c>
      <c r="H94" s="5">
        <v>1</v>
      </c>
      <c r="I94" s="27">
        <f t="shared" si="6"/>
        <v>1.8</v>
      </c>
      <c r="J94" s="27">
        <f t="shared" si="7"/>
        <v>0.47799999999999998</v>
      </c>
      <c r="K94" s="5">
        <v>53</v>
      </c>
      <c r="L94" s="5">
        <f t="shared" si="8"/>
        <v>0</v>
      </c>
      <c r="M94">
        <f t="shared" si="9"/>
        <v>150</v>
      </c>
      <c r="N94">
        <f t="shared" si="10"/>
        <v>1</v>
      </c>
      <c r="O94">
        <f t="shared" si="11"/>
        <v>0.2</v>
      </c>
    </row>
    <row r="95" spans="1:15">
      <c r="A95" s="5" t="s">
        <v>20</v>
      </c>
      <c r="B95" s="5">
        <v>1750</v>
      </c>
      <c r="C95" s="7">
        <v>8.4087492400000005E-2</v>
      </c>
      <c r="D95" s="6">
        <v>0.76800000000000002</v>
      </c>
      <c r="E95" s="6">
        <v>46.66</v>
      </c>
      <c r="F95" s="6">
        <v>1.8</v>
      </c>
      <c r="G95" s="6">
        <v>0.47799999999999998</v>
      </c>
      <c r="H95" s="5">
        <v>1</v>
      </c>
      <c r="I95" s="27">
        <f t="shared" si="6"/>
        <v>1.8</v>
      </c>
      <c r="J95" s="27">
        <f t="shared" si="7"/>
        <v>0.47799999999999998</v>
      </c>
      <c r="K95" s="5">
        <v>109</v>
      </c>
      <c r="L95" s="5">
        <f t="shared" si="8"/>
        <v>0</v>
      </c>
      <c r="M95">
        <f t="shared" si="9"/>
        <v>310</v>
      </c>
      <c r="N95">
        <f t="shared" si="10"/>
        <v>1</v>
      </c>
      <c r="O95">
        <f t="shared" si="11"/>
        <v>0.3</v>
      </c>
    </row>
    <row r="96" spans="1:15">
      <c r="A96" s="5" t="s">
        <v>20</v>
      </c>
      <c r="B96" s="5">
        <v>4210</v>
      </c>
      <c r="C96" s="7">
        <v>0.1088463199</v>
      </c>
      <c r="D96" s="6">
        <v>0.309</v>
      </c>
      <c r="E96" s="6">
        <v>46.66</v>
      </c>
      <c r="F96" s="6">
        <v>0.7</v>
      </c>
      <c r="G96" s="6">
        <v>0.09</v>
      </c>
      <c r="H96" s="5">
        <v>1</v>
      </c>
      <c r="I96" s="27">
        <f t="shared" si="6"/>
        <v>0.7</v>
      </c>
      <c r="J96" s="27">
        <f t="shared" si="7"/>
        <v>0.09</v>
      </c>
      <c r="K96" s="5">
        <v>57</v>
      </c>
      <c r="L96" s="5">
        <f t="shared" si="8"/>
        <v>0</v>
      </c>
      <c r="M96">
        <f t="shared" si="9"/>
        <v>161</v>
      </c>
      <c r="N96">
        <f t="shared" si="10"/>
        <v>0</v>
      </c>
      <c r="O96">
        <f t="shared" si="11"/>
        <v>0</v>
      </c>
    </row>
    <row r="97" spans="1:15">
      <c r="A97" s="5" t="s">
        <v>20</v>
      </c>
      <c r="B97" s="5">
        <v>4210</v>
      </c>
      <c r="C97" s="7">
        <v>0.11112297879999999</v>
      </c>
      <c r="D97" s="6">
        <v>0.309</v>
      </c>
      <c r="E97" s="6">
        <v>46.66</v>
      </c>
      <c r="F97" s="6">
        <v>0.7</v>
      </c>
      <c r="G97" s="6">
        <v>0.09</v>
      </c>
      <c r="H97" s="5">
        <v>1</v>
      </c>
      <c r="I97" s="27">
        <f t="shared" si="6"/>
        <v>0.7</v>
      </c>
      <c r="J97" s="27">
        <f t="shared" si="7"/>
        <v>0.09</v>
      </c>
      <c r="K97" s="5">
        <v>58</v>
      </c>
      <c r="L97" s="5">
        <f t="shared" si="8"/>
        <v>0</v>
      </c>
      <c r="M97">
        <f t="shared" si="9"/>
        <v>165</v>
      </c>
      <c r="N97">
        <f t="shared" si="10"/>
        <v>0</v>
      </c>
      <c r="O97">
        <f t="shared" si="11"/>
        <v>0</v>
      </c>
    </row>
    <row r="98" spans="1:15">
      <c r="A98" s="5" t="s">
        <v>20</v>
      </c>
      <c r="B98" s="5">
        <v>1750</v>
      </c>
      <c r="C98" s="7">
        <v>1.07270831E-2</v>
      </c>
      <c r="D98" s="6">
        <v>0.76800000000000002</v>
      </c>
      <c r="E98" s="6">
        <v>46.66</v>
      </c>
      <c r="F98" s="6">
        <v>1.8</v>
      </c>
      <c r="G98" s="6">
        <v>0.47799999999999998</v>
      </c>
      <c r="H98" s="5">
        <v>1</v>
      </c>
      <c r="I98" s="27">
        <f t="shared" si="6"/>
        <v>1.8</v>
      </c>
      <c r="J98" s="27">
        <f t="shared" si="7"/>
        <v>0.47799999999999998</v>
      </c>
      <c r="K98" s="5">
        <v>14</v>
      </c>
      <c r="L98" s="5">
        <f t="shared" si="8"/>
        <v>0</v>
      </c>
      <c r="M98">
        <f t="shared" si="9"/>
        <v>40</v>
      </c>
      <c r="N98">
        <f t="shared" si="10"/>
        <v>0</v>
      </c>
      <c r="O98">
        <f t="shared" si="11"/>
        <v>0</v>
      </c>
    </row>
    <row r="99" spans="1:15">
      <c r="A99" s="5" t="s">
        <v>20</v>
      </c>
      <c r="B99" s="5">
        <v>4210</v>
      </c>
      <c r="C99" s="7">
        <v>1.63988984E-2</v>
      </c>
      <c r="D99" s="6">
        <v>0.309</v>
      </c>
      <c r="E99" s="6">
        <v>46.66</v>
      </c>
      <c r="F99" s="6">
        <v>0.7</v>
      </c>
      <c r="G99" s="6">
        <v>0.09</v>
      </c>
      <c r="H99" s="5">
        <v>1</v>
      </c>
      <c r="I99" s="27">
        <f t="shared" si="6"/>
        <v>0.7</v>
      </c>
      <c r="J99" s="27">
        <f t="shared" si="7"/>
        <v>0.09</v>
      </c>
      <c r="K99" s="5">
        <v>9</v>
      </c>
      <c r="L99" s="5">
        <f t="shared" si="8"/>
        <v>0</v>
      </c>
      <c r="M99">
        <f t="shared" si="9"/>
        <v>24</v>
      </c>
      <c r="N99">
        <f t="shared" si="10"/>
        <v>0</v>
      </c>
      <c r="O99">
        <f t="shared" si="11"/>
        <v>0</v>
      </c>
    </row>
    <row r="100" spans="1:15">
      <c r="A100" s="5" t="s">
        <v>20</v>
      </c>
      <c r="B100" s="5">
        <v>4210</v>
      </c>
      <c r="C100" s="7">
        <v>2.1094538699999998E-2</v>
      </c>
      <c r="D100" s="6">
        <v>0.309</v>
      </c>
      <c r="E100" s="6">
        <v>46.66</v>
      </c>
      <c r="F100" s="6">
        <v>0.7</v>
      </c>
      <c r="G100" s="6">
        <v>0.09</v>
      </c>
      <c r="H100" s="5">
        <v>1</v>
      </c>
      <c r="I100" s="27">
        <f t="shared" si="6"/>
        <v>0.7</v>
      </c>
      <c r="J100" s="27">
        <f t="shared" si="7"/>
        <v>0.09</v>
      </c>
      <c r="K100" s="5">
        <v>11</v>
      </c>
      <c r="L100" s="5">
        <f t="shared" si="8"/>
        <v>0</v>
      </c>
      <c r="M100">
        <f t="shared" si="9"/>
        <v>31</v>
      </c>
      <c r="N100">
        <f t="shared" si="10"/>
        <v>0</v>
      </c>
      <c r="O100">
        <f t="shared" si="11"/>
        <v>0</v>
      </c>
    </row>
    <row r="101" spans="1:15">
      <c r="A101" s="5" t="s">
        <v>20</v>
      </c>
      <c r="B101" s="5">
        <v>4210</v>
      </c>
      <c r="C101" s="7">
        <v>1.08819698E-2</v>
      </c>
      <c r="D101" s="6">
        <v>0.25800000000000001</v>
      </c>
      <c r="E101" s="6">
        <v>46.66</v>
      </c>
      <c r="F101" s="6">
        <v>0.7</v>
      </c>
      <c r="G101" s="6">
        <v>0.09</v>
      </c>
      <c r="H101" s="5">
        <v>1</v>
      </c>
      <c r="I101" s="27">
        <f t="shared" si="6"/>
        <v>0.7</v>
      </c>
      <c r="J101" s="27">
        <f t="shared" si="7"/>
        <v>0.09</v>
      </c>
      <c r="K101" s="5">
        <v>5</v>
      </c>
      <c r="L101" s="5">
        <f t="shared" si="8"/>
        <v>0</v>
      </c>
      <c r="M101">
        <f t="shared" si="9"/>
        <v>13</v>
      </c>
      <c r="N101">
        <f t="shared" si="10"/>
        <v>0</v>
      </c>
      <c r="O101">
        <f t="shared" si="11"/>
        <v>0</v>
      </c>
    </row>
    <row r="102" spans="1:15">
      <c r="A102" s="5" t="s">
        <v>20</v>
      </c>
      <c r="B102" s="5">
        <v>3200</v>
      </c>
      <c r="C102" s="7">
        <v>0.19695542199999999</v>
      </c>
      <c r="D102" s="6">
        <v>0.28699999999999998</v>
      </c>
      <c r="E102" s="6">
        <v>46.66</v>
      </c>
      <c r="F102" s="6">
        <v>1.2</v>
      </c>
      <c r="G102" s="6">
        <v>6.4000000000000001E-2</v>
      </c>
      <c r="H102" s="5">
        <v>1</v>
      </c>
      <c r="I102" s="27">
        <f t="shared" si="6"/>
        <v>1.2</v>
      </c>
      <c r="J102" s="27">
        <f t="shared" si="7"/>
        <v>6.4000000000000001E-2</v>
      </c>
      <c r="K102" s="5">
        <v>95</v>
      </c>
      <c r="L102" s="5">
        <f t="shared" si="8"/>
        <v>0</v>
      </c>
      <c r="M102">
        <f t="shared" si="9"/>
        <v>271</v>
      </c>
      <c r="N102">
        <f t="shared" si="10"/>
        <v>1</v>
      </c>
      <c r="O102">
        <f t="shared" si="11"/>
        <v>0</v>
      </c>
    </row>
    <row r="103" spans="1:15">
      <c r="A103" s="5" t="s">
        <v>20</v>
      </c>
      <c r="B103" s="5">
        <v>4210</v>
      </c>
      <c r="C103" s="7">
        <v>3.6367654499999999E-2</v>
      </c>
      <c r="D103" s="6">
        <v>0.309</v>
      </c>
      <c r="E103" s="6">
        <v>46.66</v>
      </c>
      <c r="F103" s="6">
        <v>0.7</v>
      </c>
      <c r="G103" s="6">
        <v>0.09</v>
      </c>
      <c r="H103" s="5">
        <v>1</v>
      </c>
      <c r="I103" s="27">
        <f t="shared" si="6"/>
        <v>0.7</v>
      </c>
      <c r="J103" s="27">
        <f t="shared" si="7"/>
        <v>0.09</v>
      </c>
      <c r="K103" s="5">
        <v>19</v>
      </c>
      <c r="L103" s="5">
        <f t="shared" si="8"/>
        <v>0</v>
      </c>
      <c r="M103">
        <f t="shared" si="9"/>
        <v>54</v>
      </c>
      <c r="N103">
        <f t="shared" si="10"/>
        <v>0</v>
      </c>
      <c r="O103">
        <f t="shared" si="11"/>
        <v>0</v>
      </c>
    </row>
    <row r="104" spans="1:15">
      <c r="A104" s="5" t="s">
        <v>20</v>
      </c>
      <c r="B104" s="5">
        <v>4210</v>
      </c>
      <c r="C104" s="7">
        <v>1.3793762899999999E-2</v>
      </c>
      <c r="D104" s="6">
        <v>0.25800000000000001</v>
      </c>
      <c r="E104" s="6">
        <v>46.66</v>
      </c>
      <c r="F104" s="6">
        <v>0.7</v>
      </c>
      <c r="G104" s="6">
        <v>0.09</v>
      </c>
      <c r="H104" s="5">
        <v>1</v>
      </c>
      <c r="I104" s="27">
        <f t="shared" si="6"/>
        <v>0.7</v>
      </c>
      <c r="J104" s="27">
        <f t="shared" si="7"/>
        <v>0.09</v>
      </c>
      <c r="K104" s="5">
        <v>6</v>
      </c>
      <c r="L104" s="5">
        <f t="shared" si="8"/>
        <v>0</v>
      </c>
      <c r="M104">
        <f t="shared" si="9"/>
        <v>17</v>
      </c>
      <c r="N104">
        <f t="shared" si="10"/>
        <v>0</v>
      </c>
      <c r="O104">
        <f t="shared" si="11"/>
        <v>0</v>
      </c>
    </row>
    <row r="105" spans="1:15">
      <c r="A105" s="5" t="s">
        <v>20</v>
      </c>
      <c r="B105" s="5">
        <v>4210</v>
      </c>
      <c r="C105" s="7">
        <v>9.70945057E-2</v>
      </c>
      <c r="D105" s="6">
        <v>0.25800000000000001</v>
      </c>
      <c r="E105" s="6">
        <v>46.66</v>
      </c>
      <c r="F105" s="6">
        <v>0.7</v>
      </c>
      <c r="G105" s="6">
        <v>0.09</v>
      </c>
      <c r="H105" s="5">
        <v>1</v>
      </c>
      <c r="I105" s="27">
        <f t="shared" si="6"/>
        <v>0.7</v>
      </c>
      <c r="J105" s="27">
        <f t="shared" si="7"/>
        <v>0.09</v>
      </c>
      <c r="K105" s="5">
        <v>42</v>
      </c>
      <c r="L105" s="5">
        <f t="shared" si="8"/>
        <v>0</v>
      </c>
      <c r="M105">
        <f t="shared" si="9"/>
        <v>120</v>
      </c>
      <c r="N105">
        <f t="shared" si="10"/>
        <v>0</v>
      </c>
      <c r="O105">
        <f t="shared" si="11"/>
        <v>0</v>
      </c>
    </row>
    <row r="106" spans="1:15">
      <c r="A106" s="5" t="s">
        <v>20</v>
      </c>
      <c r="B106" s="5">
        <v>4210</v>
      </c>
      <c r="C106" s="7">
        <v>8.5292673099999994E-2</v>
      </c>
      <c r="D106" s="6">
        <v>0.10199999999999999</v>
      </c>
      <c r="E106" s="6">
        <v>46.66</v>
      </c>
      <c r="F106" s="6">
        <v>0.7</v>
      </c>
      <c r="G106" s="6">
        <v>0.09</v>
      </c>
      <c r="H106" s="5">
        <v>1</v>
      </c>
      <c r="I106" s="27">
        <f t="shared" si="6"/>
        <v>0.7</v>
      </c>
      <c r="J106" s="27">
        <f t="shared" si="7"/>
        <v>0.09</v>
      </c>
      <c r="K106" s="5">
        <v>15</v>
      </c>
      <c r="L106" s="5">
        <f t="shared" si="8"/>
        <v>0</v>
      </c>
      <c r="M106">
        <f t="shared" si="9"/>
        <v>42</v>
      </c>
      <c r="N106">
        <f t="shared" si="10"/>
        <v>0</v>
      </c>
      <c r="O106">
        <f t="shared" si="11"/>
        <v>0</v>
      </c>
    </row>
    <row r="107" spans="1:15">
      <c r="A107" s="5" t="s">
        <v>20</v>
      </c>
      <c r="B107" s="5">
        <v>4210</v>
      </c>
      <c r="C107" s="7">
        <v>8.4917435599999994E-2</v>
      </c>
      <c r="D107" s="6">
        <v>0.309</v>
      </c>
      <c r="E107" s="6">
        <v>46.66</v>
      </c>
      <c r="F107" s="6">
        <v>0.7</v>
      </c>
      <c r="G107" s="6">
        <v>0.09</v>
      </c>
      <c r="H107" s="5">
        <v>1</v>
      </c>
      <c r="I107" s="27">
        <f t="shared" si="6"/>
        <v>0.7</v>
      </c>
      <c r="J107" s="27">
        <f t="shared" si="7"/>
        <v>0.09</v>
      </c>
      <c r="K107" s="5">
        <v>44</v>
      </c>
      <c r="L107" s="5">
        <f t="shared" si="8"/>
        <v>0</v>
      </c>
      <c r="M107">
        <f t="shared" si="9"/>
        <v>126</v>
      </c>
      <c r="N107">
        <f t="shared" si="10"/>
        <v>0</v>
      </c>
      <c r="O107">
        <f t="shared" si="11"/>
        <v>0</v>
      </c>
    </row>
    <row r="108" spans="1:15">
      <c r="A108" s="5" t="s">
        <v>20</v>
      </c>
      <c r="B108" s="5">
        <v>4210</v>
      </c>
      <c r="C108" s="7">
        <v>0.26736451059999999</v>
      </c>
      <c r="D108" s="6">
        <v>0.25800000000000001</v>
      </c>
      <c r="E108" s="6">
        <v>46.66</v>
      </c>
      <c r="F108" s="6">
        <v>0.7</v>
      </c>
      <c r="G108" s="6">
        <v>0.09</v>
      </c>
      <c r="H108" s="5">
        <v>1</v>
      </c>
      <c r="I108" s="27">
        <f t="shared" si="6"/>
        <v>0.7</v>
      </c>
      <c r="J108" s="27">
        <f t="shared" si="7"/>
        <v>0.09</v>
      </c>
      <c r="K108" s="5">
        <v>116</v>
      </c>
      <c r="L108" s="5">
        <f t="shared" si="8"/>
        <v>0</v>
      </c>
      <c r="M108">
        <f t="shared" si="9"/>
        <v>331</v>
      </c>
      <c r="N108">
        <f t="shared" si="10"/>
        <v>1</v>
      </c>
      <c r="O108">
        <f t="shared" si="11"/>
        <v>0.1</v>
      </c>
    </row>
    <row r="109" spans="1:15">
      <c r="A109" s="5" t="s">
        <v>20</v>
      </c>
      <c r="B109" s="5">
        <v>3200</v>
      </c>
      <c r="C109" s="7">
        <v>1.8477483000000001E-3</v>
      </c>
      <c r="D109" s="6">
        <v>0.28699999999999998</v>
      </c>
      <c r="E109" s="6">
        <v>46.66</v>
      </c>
      <c r="F109" s="6">
        <v>1.2</v>
      </c>
      <c r="G109" s="6">
        <v>6.4000000000000001E-2</v>
      </c>
      <c r="H109" s="5">
        <v>1</v>
      </c>
      <c r="I109" s="27">
        <f t="shared" si="6"/>
        <v>1.2</v>
      </c>
      <c r="J109" s="27">
        <f t="shared" si="7"/>
        <v>6.4000000000000001E-2</v>
      </c>
      <c r="K109" s="5">
        <v>1</v>
      </c>
      <c r="L109" s="5">
        <f t="shared" si="8"/>
        <v>0</v>
      </c>
      <c r="M109">
        <f t="shared" si="9"/>
        <v>3</v>
      </c>
      <c r="N109">
        <f t="shared" si="10"/>
        <v>0</v>
      </c>
      <c r="O109">
        <f t="shared" si="11"/>
        <v>0</v>
      </c>
    </row>
    <row r="110" spans="1:15">
      <c r="A110" s="5" t="s">
        <v>20</v>
      </c>
      <c r="B110" s="5">
        <v>4210</v>
      </c>
      <c r="C110" s="7">
        <v>0.2126283648</v>
      </c>
      <c r="D110" s="6">
        <v>0.10199999999999999</v>
      </c>
      <c r="E110" s="6">
        <v>46.66</v>
      </c>
      <c r="F110" s="6">
        <v>0.7</v>
      </c>
      <c r="G110" s="6">
        <v>0.09</v>
      </c>
      <c r="H110" s="5">
        <v>1</v>
      </c>
      <c r="I110" s="27">
        <f t="shared" si="6"/>
        <v>0.7</v>
      </c>
      <c r="J110" s="27">
        <f t="shared" si="7"/>
        <v>0.09</v>
      </c>
      <c r="K110" s="5">
        <v>36</v>
      </c>
      <c r="L110" s="5">
        <f t="shared" si="8"/>
        <v>0</v>
      </c>
      <c r="M110">
        <f t="shared" si="9"/>
        <v>104</v>
      </c>
      <c r="N110">
        <f t="shared" si="10"/>
        <v>0</v>
      </c>
      <c r="O110">
        <f t="shared" si="11"/>
        <v>0</v>
      </c>
    </row>
    <row r="111" spans="1:15">
      <c r="A111" s="5" t="s">
        <v>20</v>
      </c>
      <c r="B111" s="5">
        <v>1750</v>
      </c>
      <c r="C111" s="7">
        <v>9.5513926299999996E-2</v>
      </c>
      <c r="D111" s="6">
        <v>0.76800000000000002</v>
      </c>
      <c r="E111" s="6">
        <v>46.66</v>
      </c>
      <c r="F111" s="6">
        <v>1.8</v>
      </c>
      <c r="G111" s="6">
        <v>0.47799999999999998</v>
      </c>
      <c r="H111" s="5">
        <v>1</v>
      </c>
      <c r="I111" s="27">
        <f t="shared" si="6"/>
        <v>1.8</v>
      </c>
      <c r="J111" s="27">
        <f t="shared" si="7"/>
        <v>0.47799999999999998</v>
      </c>
      <c r="K111" s="5">
        <v>123</v>
      </c>
      <c r="L111" s="5">
        <f t="shared" si="8"/>
        <v>0</v>
      </c>
      <c r="M111">
        <f t="shared" si="9"/>
        <v>352</v>
      </c>
      <c r="N111">
        <f t="shared" si="10"/>
        <v>1</v>
      </c>
      <c r="O111">
        <f t="shared" si="11"/>
        <v>0.4</v>
      </c>
    </row>
    <row r="112" spans="1:15">
      <c r="A112" s="5" t="s">
        <v>20</v>
      </c>
      <c r="B112" s="5">
        <v>4210</v>
      </c>
      <c r="C112" s="7">
        <v>0.79650211770000001</v>
      </c>
      <c r="D112" s="6">
        <v>0.25800000000000001</v>
      </c>
      <c r="E112" s="6">
        <v>46.66</v>
      </c>
      <c r="F112" s="6">
        <v>0.7</v>
      </c>
      <c r="G112" s="6">
        <v>0.09</v>
      </c>
      <c r="H112" s="5">
        <v>1</v>
      </c>
      <c r="I112" s="27">
        <f t="shared" si="6"/>
        <v>0.7</v>
      </c>
      <c r="J112" s="27">
        <f t="shared" si="7"/>
        <v>0.09</v>
      </c>
      <c r="K112" s="5">
        <v>345</v>
      </c>
      <c r="L112" s="5">
        <f t="shared" si="8"/>
        <v>1</v>
      </c>
      <c r="M112">
        <f t="shared" si="9"/>
        <v>986</v>
      </c>
      <c r="N112">
        <f t="shared" si="10"/>
        <v>2</v>
      </c>
      <c r="O112">
        <f t="shared" si="11"/>
        <v>0.2</v>
      </c>
    </row>
    <row r="113" spans="1:15">
      <c r="A113" s="5" t="s">
        <v>20</v>
      </c>
      <c r="B113" s="5">
        <v>1750</v>
      </c>
      <c r="C113" s="7">
        <v>4.0696402999999999E-2</v>
      </c>
      <c r="D113" s="6">
        <v>0.752</v>
      </c>
      <c r="E113" s="6">
        <v>46.66</v>
      </c>
      <c r="F113" s="6">
        <v>1.8</v>
      </c>
      <c r="G113" s="6">
        <v>0.47799999999999998</v>
      </c>
      <c r="H113" s="5">
        <v>1</v>
      </c>
      <c r="I113" s="27">
        <f t="shared" si="6"/>
        <v>1.8</v>
      </c>
      <c r="J113" s="27">
        <f t="shared" si="7"/>
        <v>0.47799999999999998</v>
      </c>
      <c r="K113" s="5">
        <v>51</v>
      </c>
      <c r="L113" s="5">
        <f t="shared" si="8"/>
        <v>0</v>
      </c>
      <c r="M113">
        <f t="shared" si="9"/>
        <v>147</v>
      </c>
      <c r="N113">
        <f t="shared" si="10"/>
        <v>1</v>
      </c>
      <c r="O113">
        <f t="shared" si="11"/>
        <v>0.2</v>
      </c>
    </row>
    <row r="114" spans="1:15">
      <c r="A114" s="5" t="s">
        <v>20</v>
      </c>
      <c r="B114" s="5">
        <v>3200</v>
      </c>
      <c r="C114" s="7">
        <v>0.31948155569999998</v>
      </c>
      <c r="D114" s="6">
        <v>0.28699999999999998</v>
      </c>
      <c r="E114" s="6">
        <v>46.66</v>
      </c>
      <c r="F114" s="6">
        <v>1.2</v>
      </c>
      <c r="G114" s="6">
        <v>6.4000000000000001E-2</v>
      </c>
      <c r="H114" s="5">
        <v>1</v>
      </c>
      <c r="I114" s="27">
        <f t="shared" si="6"/>
        <v>1.2</v>
      </c>
      <c r="J114" s="27">
        <f t="shared" si="7"/>
        <v>6.4000000000000001E-2</v>
      </c>
      <c r="K114" s="5">
        <v>154</v>
      </c>
      <c r="L114" s="5">
        <f t="shared" si="8"/>
        <v>0</v>
      </c>
      <c r="M114">
        <f t="shared" si="9"/>
        <v>440</v>
      </c>
      <c r="N114">
        <f t="shared" si="10"/>
        <v>1</v>
      </c>
      <c r="O114">
        <f t="shared" si="11"/>
        <v>0.1</v>
      </c>
    </row>
    <row r="115" spans="1:15">
      <c r="A115" s="5" t="s">
        <v>20</v>
      </c>
      <c r="B115" s="5">
        <v>1750</v>
      </c>
      <c r="C115" s="7">
        <v>8.1920290999999996E-3</v>
      </c>
      <c r="D115" s="6">
        <v>0.752</v>
      </c>
      <c r="E115" s="6">
        <v>46.66</v>
      </c>
      <c r="F115" s="6">
        <v>1.8</v>
      </c>
      <c r="G115" s="6">
        <v>0.47799999999999998</v>
      </c>
      <c r="H115" s="5">
        <v>1</v>
      </c>
      <c r="I115" s="27">
        <f t="shared" si="6"/>
        <v>1.8</v>
      </c>
      <c r="J115" s="27">
        <f t="shared" si="7"/>
        <v>0.47799999999999998</v>
      </c>
      <c r="K115" s="5">
        <v>10</v>
      </c>
      <c r="L115" s="5">
        <f t="shared" si="8"/>
        <v>0</v>
      </c>
      <c r="M115">
        <f t="shared" si="9"/>
        <v>30</v>
      </c>
      <c r="N115">
        <f t="shared" si="10"/>
        <v>0</v>
      </c>
      <c r="O115">
        <f t="shared" si="11"/>
        <v>0</v>
      </c>
    </row>
    <row r="116" spans="1:15">
      <c r="A116" s="5" t="s">
        <v>20</v>
      </c>
      <c r="B116" s="5">
        <v>4210</v>
      </c>
      <c r="C116" s="7">
        <v>0.31021941539999998</v>
      </c>
      <c r="D116" s="6">
        <v>0.309</v>
      </c>
      <c r="E116" s="6">
        <v>46.66</v>
      </c>
      <c r="F116" s="6">
        <v>0.7</v>
      </c>
      <c r="G116" s="6">
        <v>0.09</v>
      </c>
      <c r="H116" s="5">
        <v>1</v>
      </c>
      <c r="I116" s="27">
        <f t="shared" si="6"/>
        <v>0.7</v>
      </c>
      <c r="J116" s="27">
        <f t="shared" si="7"/>
        <v>0.09</v>
      </c>
      <c r="K116" s="5">
        <v>779</v>
      </c>
      <c r="L116" s="5">
        <f t="shared" si="8"/>
        <v>0</v>
      </c>
      <c r="M116">
        <f t="shared" si="9"/>
        <v>460</v>
      </c>
      <c r="N116">
        <f t="shared" si="10"/>
        <v>1</v>
      </c>
      <c r="O116">
        <f t="shared" si="11"/>
        <v>0.1</v>
      </c>
    </row>
    <row r="117" spans="1:15">
      <c r="A117" s="5" t="s">
        <v>20</v>
      </c>
      <c r="B117" s="5">
        <v>4210</v>
      </c>
      <c r="C117" s="7">
        <v>4.7375133799999997E-2</v>
      </c>
      <c r="D117" s="6">
        <v>0.25800000000000001</v>
      </c>
      <c r="E117" s="6">
        <v>46.66</v>
      </c>
      <c r="F117" s="6">
        <v>0.7</v>
      </c>
      <c r="G117" s="6">
        <v>0.09</v>
      </c>
      <c r="H117" s="5">
        <v>1</v>
      </c>
      <c r="I117" s="27">
        <f t="shared" si="6"/>
        <v>0.7</v>
      </c>
      <c r="J117" s="27">
        <f t="shared" si="7"/>
        <v>0.09</v>
      </c>
      <c r="K117" s="5">
        <v>21</v>
      </c>
      <c r="L117" s="5">
        <f t="shared" si="8"/>
        <v>0</v>
      </c>
      <c r="M117">
        <f t="shared" si="9"/>
        <v>59</v>
      </c>
      <c r="N117">
        <f t="shared" si="10"/>
        <v>0</v>
      </c>
      <c r="O117">
        <f t="shared" si="11"/>
        <v>0</v>
      </c>
    </row>
    <row r="118" spans="1:15">
      <c r="A118" s="5" t="s">
        <v>20</v>
      </c>
      <c r="B118" s="5">
        <v>1750</v>
      </c>
      <c r="C118" s="7">
        <v>0.23095317800000001</v>
      </c>
      <c r="D118" s="6">
        <v>0.76800000000000002</v>
      </c>
      <c r="E118" s="6">
        <v>46.66</v>
      </c>
      <c r="F118" s="6">
        <v>1.8</v>
      </c>
      <c r="G118" s="6">
        <v>0.47799999999999998</v>
      </c>
      <c r="H118" s="5">
        <v>1</v>
      </c>
      <c r="I118" s="27">
        <f t="shared" si="6"/>
        <v>1.8</v>
      </c>
      <c r="J118" s="27">
        <f t="shared" si="7"/>
        <v>0.47799999999999998</v>
      </c>
      <c r="K118" s="5">
        <v>298</v>
      </c>
      <c r="L118" s="5">
        <f t="shared" si="8"/>
        <v>1</v>
      </c>
      <c r="M118">
        <f t="shared" si="9"/>
        <v>851</v>
      </c>
      <c r="N118">
        <f t="shared" si="10"/>
        <v>3</v>
      </c>
      <c r="O118">
        <f t="shared" si="11"/>
        <v>0.9</v>
      </c>
    </row>
    <row r="119" spans="1:15">
      <c r="A119" s="5" t="s">
        <v>20</v>
      </c>
      <c r="B119" s="5">
        <v>4210</v>
      </c>
      <c r="C119" s="7">
        <v>1.5748920443000001</v>
      </c>
      <c r="D119" s="6">
        <v>0.309</v>
      </c>
      <c r="E119" s="6">
        <v>46.66</v>
      </c>
      <c r="F119" s="6">
        <v>0.7</v>
      </c>
      <c r="G119" s="6">
        <v>0.09</v>
      </c>
      <c r="H119" s="5">
        <v>1</v>
      </c>
      <c r="I119" s="27">
        <f t="shared" si="6"/>
        <v>0.7</v>
      </c>
      <c r="J119" s="27">
        <f t="shared" si="7"/>
        <v>0.09</v>
      </c>
      <c r="K119" s="5">
        <v>818</v>
      </c>
      <c r="L119" s="5">
        <f t="shared" si="8"/>
        <v>2</v>
      </c>
      <c r="M119">
        <f t="shared" si="9"/>
        <v>2334</v>
      </c>
      <c r="N119">
        <f t="shared" si="10"/>
        <v>4</v>
      </c>
      <c r="O119">
        <f t="shared" si="11"/>
        <v>0.5</v>
      </c>
    </row>
    <row r="120" spans="1:15">
      <c r="A120" s="5" t="s">
        <v>20</v>
      </c>
      <c r="B120" s="5">
        <v>4210</v>
      </c>
      <c r="C120" s="7">
        <v>1.94022051E-2</v>
      </c>
      <c r="D120" s="6">
        <v>0.10199999999999999</v>
      </c>
      <c r="E120" s="6">
        <v>46.66</v>
      </c>
      <c r="F120" s="6">
        <v>0.7</v>
      </c>
      <c r="G120" s="6">
        <v>0.09</v>
      </c>
      <c r="H120" s="5">
        <v>1</v>
      </c>
      <c r="I120" s="27">
        <f t="shared" si="6"/>
        <v>0.7</v>
      </c>
      <c r="J120" s="27">
        <f t="shared" si="7"/>
        <v>0.09</v>
      </c>
      <c r="K120" s="5">
        <v>3</v>
      </c>
      <c r="L120" s="5">
        <f t="shared" si="8"/>
        <v>0</v>
      </c>
      <c r="M120">
        <f t="shared" si="9"/>
        <v>9</v>
      </c>
      <c r="N120">
        <f t="shared" si="10"/>
        <v>0</v>
      </c>
      <c r="O120">
        <f t="shared" si="11"/>
        <v>0</v>
      </c>
    </row>
    <row r="121" spans="1:15">
      <c r="A121" s="5" t="s">
        <v>20</v>
      </c>
      <c r="B121" s="5">
        <v>4210</v>
      </c>
      <c r="C121" s="7">
        <v>4.5192848000000004E-3</v>
      </c>
      <c r="D121" s="6">
        <v>0.25800000000000001</v>
      </c>
      <c r="E121" s="6">
        <v>46.66</v>
      </c>
      <c r="F121" s="6">
        <v>0.7</v>
      </c>
      <c r="G121" s="6">
        <v>0.09</v>
      </c>
      <c r="H121" s="5">
        <v>1</v>
      </c>
      <c r="I121" s="27">
        <f t="shared" si="6"/>
        <v>0.7</v>
      </c>
      <c r="J121" s="27">
        <f t="shared" si="7"/>
        <v>0.09</v>
      </c>
      <c r="K121" s="5">
        <v>2</v>
      </c>
      <c r="L121" s="5">
        <f t="shared" si="8"/>
        <v>0</v>
      </c>
      <c r="M121">
        <f t="shared" si="9"/>
        <v>6</v>
      </c>
      <c r="N121">
        <f t="shared" si="10"/>
        <v>0</v>
      </c>
      <c r="O121">
        <f t="shared" si="11"/>
        <v>0</v>
      </c>
    </row>
    <row r="122" spans="1:15">
      <c r="A122" s="5" t="s">
        <v>20</v>
      </c>
      <c r="B122" s="5">
        <v>4210</v>
      </c>
      <c r="C122" s="7">
        <v>0.13285874119999999</v>
      </c>
      <c r="D122" s="6">
        <v>0.10199999999999999</v>
      </c>
      <c r="E122" s="6">
        <v>46.66</v>
      </c>
      <c r="F122" s="6">
        <v>0.7</v>
      </c>
      <c r="G122" s="6">
        <v>0.09</v>
      </c>
      <c r="H122" s="5">
        <v>1</v>
      </c>
      <c r="I122" s="27">
        <f t="shared" si="6"/>
        <v>0.7</v>
      </c>
      <c r="J122" s="27">
        <f t="shared" si="7"/>
        <v>0.09</v>
      </c>
      <c r="K122" s="5">
        <v>23</v>
      </c>
      <c r="L122" s="5">
        <f t="shared" si="8"/>
        <v>0</v>
      </c>
      <c r="M122">
        <f t="shared" si="9"/>
        <v>65</v>
      </c>
      <c r="N122">
        <f t="shared" si="10"/>
        <v>0</v>
      </c>
      <c r="O122">
        <f t="shared" si="11"/>
        <v>0</v>
      </c>
    </row>
    <row r="123" spans="1:15">
      <c r="A123" s="5" t="s">
        <v>20</v>
      </c>
      <c r="B123" s="5">
        <v>4210</v>
      </c>
      <c r="C123" s="7">
        <v>8.46514092E-2</v>
      </c>
      <c r="D123" s="6">
        <v>0.25800000000000001</v>
      </c>
      <c r="E123" s="6">
        <v>46.66</v>
      </c>
      <c r="F123" s="6">
        <v>0.7</v>
      </c>
      <c r="G123" s="6">
        <v>0.09</v>
      </c>
      <c r="H123" s="5">
        <v>1</v>
      </c>
      <c r="I123" s="27">
        <f t="shared" si="6"/>
        <v>0.7</v>
      </c>
      <c r="J123" s="27">
        <f t="shared" si="7"/>
        <v>0.09</v>
      </c>
      <c r="K123" s="5">
        <v>37</v>
      </c>
      <c r="L123" s="5">
        <f t="shared" si="8"/>
        <v>0</v>
      </c>
      <c r="M123">
        <f t="shared" si="9"/>
        <v>105</v>
      </c>
      <c r="N123">
        <f t="shared" si="10"/>
        <v>0</v>
      </c>
      <c r="O123">
        <f t="shared" si="11"/>
        <v>0</v>
      </c>
    </row>
    <row r="124" spans="1:15">
      <c r="A124" s="5" t="s">
        <v>20</v>
      </c>
      <c r="B124" s="5">
        <v>4210</v>
      </c>
      <c r="C124" s="7">
        <v>3.3841262E-3</v>
      </c>
      <c r="D124" s="6">
        <v>0.25800000000000001</v>
      </c>
      <c r="E124" s="6">
        <v>46.66</v>
      </c>
      <c r="F124" s="6">
        <v>0.7</v>
      </c>
      <c r="G124" s="6">
        <v>0.09</v>
      </c>
      <c r="H124" s="5">
        <v>1</v>
      </c>
      <c r="I124" s="27">
        <f t="shared" si="6"/>
        <v>0.7</v>
      </c>
      <c r="J124" s="27">
        <f t="shared" si="7"/>
        <v>0.09</v>
      </c>
      <c r="K124" s="5">
        <v>1</v>
      </c>
      <c r="L124" s="5">
        <f t="shared" si="8"/>
        <v>0</v>
      </c>
      <c r="M124">
        <f t="shared" si="9"/>
        <v>4</v>
      </c>
      <c r="N124">
        <f t="shared" si="10"/>
        <v>0</v>
      </c>
      <c r="O124">
        <f t="shared" si="11"/>
        <v>0</v>
      </c>
    </row>
    <row r="125" spans="1:15">
      <c r="A125" s="5" t="s">
        <v>20</v>
      </c>
      <c r="B125" s="5">
        <v>1750</v>
      </c>
      <c r="C125" s="7">
        <v>0.60451596900000004</v>
      </c>
      <c r="D125" s="6">
        <v>0.752</v>
      </c>
      <c r="E125" s="6">
        <v>46.66</v>
      </c>
      <c r="F125" s="6">
        <v>1.8</v>
      </c>
      <c r="G125" s="6">
        <v>0.47799999999999998</v>
      </c>
      <c r="H125" s="5">
        <v>1</v>
      </c>
      <c r="I125" s="27">
        <f t="shared" si="6"/>
        <v>1.8</v>
      </c>
      <c r="J125" s="27">
        <f t="shared" si="7"/>
        <v>0.47799999999999998</v>
      </c>
      <c r="K125" s="5">
        <v>764</v>
      </c>
      <c r="L125" s="5">
        <f t="shared" si="8"/>
        <v>2</v>
      </c>
      <c r="M125">
        <f t="shared" si="9"/>
        <v>2180</v>
      </c>
      <c r="N125">
        <f t="shared" si="10"/>
        <v>9</v>
      </c>
      <c r="O125">
        <f t="shared" si="11"/>
        <v>2.2999999999999998</v>
      </c>
    </row>
    <row r="126" spans="1:15">
      <c r="A126" s="5" t="s">
        <v>20</v>
      </c>
      <c r="B126" s="5">
        <v>4210</v>
      </c>
      <c r="C126" s="7">
        <v>0.368254419</v>
      </c>
      <c r="D126" s="6">
        <v>0.309</v>
      </c>
      <c r="E126" s="6">
        <v>46.66</v>
      </c>
      <c r="F126" s="6">
        <v>0.7</v>
      </c>
      <c r="G126" s="6">
        <v>0.09</v>
      </c>
      <c r="H126" s="5">
        <v>1</v>
      </c>
      <c r="I126" s="27">
        <f t="shared" si="6"/>
        <v>0.7</v>
      </c>
      <c r="J126" s="27">
        <f t="shared" si="7"/>
        <v>0.09</v>
      </c>
      <c r="K126" s="5">
        <v>191</v>
      </c>
      <c r="L126" s="5">
        <f t="shared" si="8"/>
        <v>0</v>
      </c>
      <c r="M126">
        <f t="shared" si="9"/>
        <v>546</v>
      </c>
      <c r="N126">
        <f t="shared" si="10"/>
        <v>1</v>
      </c>
      <c r="O126">
        <f t="shared" si="11"/>
        <v>0.1</v>
      </c>
    </row>
    <row r="127" spans="1:15">
      <c r="A127" s="5" t="s">
        <v>20</v>
      </c>
      <c r="B127" s="5">
        <v>4210</v>
      </c>
      <c r="C127" s="7">
        <v>3.3956785400000002E-2</v>
      </c>
      <c r="D127" s="6">
        <v>0.309</v>
      </c>
      <c r="E127" s="6">
        <v>46.66</v>
      </c>
      <c r="F127" s="6">
        <v>0.7</v>
      </c>
      <c r="G127" s="6">
        <v>0.09</v>
      </c>
      <c r="H127" s="5">
        <v>1</v>
      </c>
      <c r="I127" s="27">
        <f t="shared" si="6"/>
        <v>0.7</v>
      </c>
      <c r="J127" s="27">
        <f t="shared" si="7"/>
        <v>0.09</v>
      </c>
      <c r="K127" s="5">
        <v>18</v>
      </c>
      <c r="L127" s="5">
        <f t="shared" si="8"/>
        <v>0</v>
      </c>
      <c r="M127">
        <f t="shared" si="9"/>
        <v>50</v>
      </c>
      <c r="N127">
        <f t="shared" si="10"/>
        <v>0</v>
      </c>
      <c r="O127">
        <f t="shared" si="11"/>
        <v>0</v>
      </c>
    </row>
    <row r="128" spans="1:15">
      <c r="A128" s="5" t="s">
        <v>20</v>
      </c>
      <c r="B128" s="5">
        <v>4210</v>
      </c>
      <c r="C128" s="7">
        <v>6.8096517600000003E-2</v>
      </c>
      <c r="D128" s="6">
        <v>0.309</v>
      </c>
      <c r="E128" s="6">
        <v>46.66</v>
      </c>
      <c r="F128" s="6">
        <v>0.7</v>
      </c>
      <c r="G128" s="6">
        <v>0.09</v>
      </c>
      <c r="H128" s="5">
        <v>1</v>
      </c>
      <c r="I128" s="27">
        <f t="shared" si="6"/>
        <v>0.7</v>
      </c>
      <c r="J128" s="27">
        <f t="shared" si="7"/>
        <v>0.09</v>
      </c>
      <c r="K128" s="5">
        <v>35</v>
      </c>
      <c r="L128" s="5">
        <f t="shared" si="8"/>
        <v>0</v>
      </c>
      <c r="M128">
        <f t="shared" si="9"/>
        <v>101</v>
      </c>
      <c r="N128">
        <f t="shared" si="10"/>
        <v>0</v>
      </c>
      <c r="O128">
        <f t="shared" si="11"/>
        <v>0</v>
      </c>
    </row>
    <row r="129" spans="1:15">
      <c r="A129" s="5" t="s">
        <v>20</v>
      </c>
      <c r="B129" s="5">
        <v>4210</v>
      </c>
      <c r="C129" s="7">
        <v>0.32402922629999997</v>
      </c>
      <c r="D129" s="6">
        <v>0.10199999999999999</v>
      </c>
      <c r="E129" s="6">
        <v>46.66</v>
      </c>
      <c r="F129" s="6">
        <v>0.7</v>
      </c>
      <c r="G129" s="6">
        <v>0.09</v>
      </c>
      <c r="H129" s="5">
        <v>1</v>
      </c>
      <c r="I129" s="27">
        <f t="shared" si="6"/>
        <v>0.7</v>
      </c>
      <c r="J129" s="27">
        <f t="shared" si="7"/>
        <v>0.09</v>
      </c>
      <c r="K129" s="5">
        <v>56</v>
      </c>
      <c r="L129" s="5">
        <f t="shared" si="8"/>
        <v>0</v>
      </c>
      <c r="M129">
        <f t="shared" si="9"/>
        <v>159</v>
      </c>
      <c r="N129">
        <f t="shared" si="10"/>
        <v>0</v>
      </c>
      <c r="O129">
        <f t="shared" si="11"/>
        <v>0</v>
      </c>
    </row>
    <row r="130" spans="1:15">
      <c r="A130" s="5" t="s">
        <v>20</v>
      </c>
      <c r="B130" s="5">
        <v>4210</v>
      </c>
      <c r="C130" s="7">
        <v>4.2281852699999997E-2</v>
      </c>
      <c r="D130" s="6">
        <v>0.25800000000000001</v>
      </c>
      <c r="E130" s="6">
        <v>46.66</v>
      </c>
      <c r="F130" s="6">
        <v>0.7</v>
      </c>
      <c r="G130" s="6">
        <v>0.09</v>
      </c>
      <c r="H130" s="5">
        <v>1</v>
      </c>
      <c r="I130" s="27">
        <f t="shared" si="6"/>
        <v>0.7</v>
      </c>
      <c r="J130" s="27">
        <f t="shared" si="7"/>
        <v>0.09</v>
      </c>
      <c r="K130" s="5">
        <v>18</v>
      </c>
      <c r="L130" s="5">
        <f t="shared" si="8"/>
        <v>0</v>
      </c>
      <c r="M130">
        <f t="shared" si="9"/>
        <v>52</v>
      </c>
      <c r="N130">
        <f t="shared" si="10"/>
        <v>0</v>
      </c>
      <c r="O130">
        <f t="shared" si="11"/>
        <v>0</v>
      </c>
    </row>
    <row r="131" spans="1:15">
      <c r="A131" s="5" t="s">
        <v>20</v>
      </c>
      <c r="B131" s="5">
        <v>4210</v>
      </c>
      <c r="C131" s="7">
        <v>0.3987046387</v>
      </c>
      <c r="D131" s="6">
        <v>0.25800000000000001</v>
      </c>
      <c r="E131" s="6">
        <v>46.66</v>
      </c>
      <c r="F131" s="6">
        <v>0.7</v>
      </c>
      <c r="G131" s="6">
        <v>0.09</v>
      </c>
      <c r="H131" s="5">
        <v>1</v>
      </c>
      <c r="I131" s="27">
        <f t="shared" ref="I131:I194" si="12">F131</f>
        <v>0.7</v>
      </c>
      <c r="J131" s="27">
        <f t="shared" ref="J131:J194" si="13">G131</f>
        <v>0.09</v>
      </c>
      <c r="K131" s="5">
        <v>173</v>
      </c>
      <c r="L131" s="5">
        <f t="shared" ref="L131:L194" si="14">ROUND(E131*D131*C131/12,0)</f>
        <v>0</v>
      </c>
      <c r="M131">
        <f t="shared" ref="M131:M194" si="15">ROUND(E131*D131*C131*102.79,0)</f>
        <v>493</v>
      </c>
      <c r="N131">
        <f t="shared" ref="N131:N194" si="16">ROUND(I131*M131*0.002205,0)</f>
        <v>1</v>
      </c>
      <c r="O131">
        <f t="shared" ref="O131:O194" si="17">ROUND(J131*M131*0.002205,1)</f>
        <v>0.1</v>
      </c>
    </row>
    <row r="132" spans="1:15">
      <c r="A132" s="5" t="s">
        <v>20</v>
      </c>
      <c r="B132" s="5">
        <v>1750</v>
      </c>
      <c r="C132" s="7">
        <v>0.1154717811</v>
      </c>
      <c r="D132" s="6">
        <v>0.76800000000000002</v>
      </c>
      <c r="E132" s="6">
        <v>46.66</v>
      </c>
      <c r="F132" s="6">
        <v>1.8</v>
      </c>
      <c r="G132" s="6">
        <v>0.47799999999999998</v>
      </c>
      <c r="H132" s="5">
        <v>1</v>
      </c>
      <c r="I132" s="27">
        <f t="shared" si="12"/>
        <v>1.8</v>
      </c>
      <c r="J132" s="27">
        <f t="shared" si="13"/>
        <v>0.47799999999999998</v>
      </c>
      <c r="K132" s="5">
        <v>149</v>
      </c>
      <c r="L132" s="5">
        <f t="shared" si="14"/>
        <v>0</v>
      </c>
      <c r="M132">
        <f t="shared" si="15"/>
        <v>425</v>
      </c>
      <c r="N132">
        <f t="shared" si="16"/>
        <v>2</v>
      </c>
      <c r="O132">
        <f t="shared" si="17"/>
        <v>0.4</v>
      </c>
    </row>
    <row r="133" spans="1:15">
      <c r="A133" s="5" t="s">
        <v>20</v>
      </c>
      <c r="B133" s="5">
        <v>4210</v>
      </c>
      <c r="C133" s="7">
        <v>0.10617059199999999</v>
      </c>
      <c r="D133" s="6">
        <v>0.10199999999999999</v>
      </c>
      <c r="E133" s="6">
        <v>46.66</v>
      </c>
      <c r="F133" s="6">
        <v>0.7</v>
      </c>
      <c r="G133" s="6">
        <v>0.09</v>
      </c>
      <c r="H133" s="5">
        <v>1</v>
      </c>
      <c r="I133" s="27">
        <f t="shared" si="12"/>
        <v>0.7</v>
      </c>
      <c r="J133" s="27">
        <f t="shared" si="13"/>
        <v>0.09</v>
      </c>
      <c r="K133" s="5">
        <v>18</v>
      </c>
      <c r="L133" s="5">
        <f t="shared" si="14"/>
        <v>0</v>
      </c>
      <c r="M133">
        <f t="shared" si="15"/>
        <v>52</v>
      </c>
      <c r="N133">
        <f t="shared" si="16"/>
        <v>0</v>
      </c>
      <c r="O133">
        <f t="shared" si="17"/>
        <v>0</v>
      </c>
    </row>
    <row r="134" spans="1:15">
      <c r="A134" s="5" t="s">
        <v>20</v>
      </c>
      <c r="B134" s="5">
        <v>4210</v>
      </c>
      <c r="C134" s="7">
        <v>5.3246238299999998E-2</v>
      </c>
      <c r="D134" s="6">
        <v>0.309</v>
      </c>
      <c r="E134" s="6">
        <v>46.66</v>
      </c>
      <c r="F134" s="6">
        <v>0.7</v>
      </c>
      <c r="G134" s="6">
        <v>0.09</v>
      </c>
      <c r="H134" s="5">
        <v>1</v>
      </c>
      <c r="I134" s="27">
        <f t="shared" si="12"/>
        <v>0.7</v>
      </c>
      <c r="J134" s="27">
        <f t="shared" si="13"/>
        <v>0.09</v>
      </c>
      <c r="K134" s="5">
        <v>28</v>
      </c>
      <c r="L134" s="5">
        <f t="shared" si="14"/>
        <v>0</v>
      </c>
      <c r="M134">
        <f t="shared" si="15"/>
        <v>79</v>
      </c>
      <c r="N134">
        <f t="shared" si="16"/>
        <v>0</v>
      </c>
      <c r="O134">
        <f t="shared" si="17"/>
        <v>0</v>
      </c>
    </row>
    <row r="135" spans="1:15">
      <c r="A135" s="5" t="s">
        <v>20</v>
      </c>
      <c r="B135" s="5">
        <v>4210</v>
      </c>
      <c r="C135" s="7">
        <v>1.3047840130999999</v>
      </c>
      <c r="D135" s="6">
        <v>0.309</v>
      </c>
      <c r="E135" s="6">
        <v>46.66</v>
      </c>
      <c r="F135" s="6">
        <v>0.7</v>
      </c>
      <c r="G135" s="6">
        <v>0.09</v>
      </c>
      <c r="H135" s="5">
        <v>1</v>
      </c>
      <c r="I135" s="27">
        <f t="shared" si="12"/>
        <v>0.7</v>
      </c>
      <c r="J135" s="27">
        <f t="shared" si="13"/>
        <v>0.09</v>
      </c>
      <c r="K135" s="5">
        <v>1428</v>
      </c>
      <c r="L135" s="5">
        <f t="shared" si="14"/>
        <v>2</v>
      </c>
      <c r="M135">
        <f t="shared" si="15"/>
        <v>1934</v>
      </c>
      <c r="N135">
        <f t="shared" si="16"/>
        <v>3</v>
      </c>
      <c r="O135">
        <f t="shared" si="17"/>
        <v>0.4</v>
      </c>
    </row>
    <row r="136" spans="1:15">
      <c r="A136" s="5" t="s">
        <v>20</v>
      </c>
      <c r="B136" s="5">
        <v>4210</v>
      </c>
      <c r="C136" s="7">
        <v>0.4280052748</v>
      </c>
      <c r="D136" s="6">
        <v>0.10199999999999999</v>
      </c>
      <c r="E136" s="6">
        <v>46.66</v>
      </c>
      <c r="F136" s="6">
        <v>0.7</v>
      </c>
      <c r="G136" s="6">
        <v>0.09</v>
      </c>
      <c r="H136" s="5">
        <v>1</v>
      </c>
      <c r="I136" s="27">
        <f t="shared" si="12"/>
        <v>0.7</v>
      </c>
      <c r="J136" s="27">
        <f t="shared" si="13"/>
        <v>0.09</v>
      </c>
      <c r="K136" s="5">
        <v>73</v>
      </c>
      <c r="L136" s="5">
        <f t="shared" si="14"/>
        <v>0</v>
      </c>
      <c r="M136">
        <f t="shared" si="15"/>
        <v>209</v>
      </c>
      <c r="N136">
        <f t="shared" si="16"/>
        <v>0</v>
      </c>
      <c r="O136">
        <f t="shared" si="17"/>
        <v>0</v>
      </c>
    </row>
    <row r="137" spans="1:15">
      <c r="A137" s="5" t="s">
        <v>20</v>
      </c>
      <c r="B137" s="5">
        <v>3200</v>
      </c>
      <c r="C137" s="7">
        <v>0.16916772420000001</v>
      </c>
      <c r="D137" s="6">
        <v>0.28699999999999998</v>
      </c>
      <c r="E137" s="6">
        <v>46.66</v>
      </c>
      <c r="F137" s="6">
        <v>1.2</v>
      </c>
      <c r="G137" s="6">
        <v>6.4000000000000001E-2</v>
      </c>
      <c r="H137" s="5">
        <v>1</v>
      </c>
      <c r="I137" s="27">
        <f t="shared" si="12"/>
        <v>1.2</v>
      </c>
      <c r="J137" s="27">
        <f t="shared" si="13"/>
        <v>6.4000000000000001E-2</v>
      </c>
      <c r="K137" s="5">
        <v>82</v>
      </c>
      <c r="L137" s="5">
        <f t="shared" si="14"/>
        <v>0</v>
      </c>
      <c r="M137">
        <f t="shared" si="15"/>
        <v>233</v>
      </c>
      <c r="N137">
        <f t="shared" si="16"/>
        <v>1</v>
      </c>
      <c r="O137">
        <f t="shared" si="17"/>
        <v>0</v>
      </c>
    </row>
    <row r="138" spans="1:15">
      <c r="A138" s="5" t="s">
        <v>20</v>
      </c>
      <c r="B138" s="5">
        <v>3200</v>
      </c>
      <c r="C138" s="7">
        <v>3.2971451499999999E-2</v>
      </c>
      <c r="D138" s="6">
        <v>0.06</v>
      </c>
      <c r="E138" s="6">
        <v>46.66</v>
      </c>
      <c r="F138" s="6">
        <v>1.2</v>
      </c>
      <c r="G138" s="6">
        <v>6.4000000000000001E-2</v>
      </c>
      <c r="H138" s="5">
        <v>1</v>
      </c>
      <c r="I138" s="27">
        <f t="shared" si="12"/>
        <v>1.2</v>
      </c>
      <c r="J138" s="27">
        <f t="shared" si="13"/>
        <v>6.4000000000000001E-2</v>
      </c>
      <c r="K138" s="5">
        <v>3</v>
      </c>
      <c r="L138" s="5">
        <f t="shared" si="14"/>
        <v>0</v>
      </c>
      <c r="M138">
        <f t="shared" si="15"/>
        <v>9</v>
      </c>
      <c r="N138">
        <f t="shared" si="16"/>
        <v>0</v>
      </c>
      <c r="O138">
        <f t="shared" si="17"/>
        <v>0</v>
      </c>
    </row>
    <row r="139" spans="1:15">
      <c r="A139" s="5" t="s">
        <v>20</v>
      </c>
      <c r="B139" s="5">
        <v>4210</v>
      </c>
      <c r="C139" s="7">
        <v>0.24997338429999999</v>
      </c>
      <c r="D139" s="6">
        <v>0.25800000000000001</v>
      </c>
      <c r="E139" s="6">
        <v>46.66</v>
      </c>
      <c r="F139" s="6">
        <v>0.7</v>
      </c>
      <c r="G139" s="6">
        <v>0.09</v>
      </c>
      <c r="H139" s="5">
        <v>1</v>
      </c>
      <c r="I139" s="27">
        <f t="shared" si="12"/>
        <v>0.7</v>
      </c>
      <c r="J139" s="27">
        <f t="shared" si="13"/>
        <v>0.09</v>
      </c>
      <c r="K139" s="5">
        <v>108</v>
      </c>
      <c r="L139" s="5">
        <f t="shared" si="14"/>
        <v>0</v>
      </c>
      <c r="M139">
        <f t="shared" si="15"/>
        <v>309</v>
      </c>
      <c r="N139">
        <f t="shared" si="16"/>
        <v>0</v>
      </c>
      <c r="O139">
        <f t="shared" si="17"/>
        <v>0.1</v>
      </c>
    </row>
    <row r="140" spans="1:15">
      <c r="A140" s="5" t="s">
        <v>20</v>
      </c>
      <c r="B140" s="5">
        <v>4210</v>
      </c>
      <c r="C140" s="7">
        <v>0.3029355178</v>
      </c>
      <c r="D140" s="6">
        <v>0.25800000000000001</v>
      </c>
      <c r="E140" s="6">
        <v>46.66</v>
      </c>
      <c r="F140" s="6">
        <v>0.7</v>
      </c>
      <c r="G140" s="6">
        <v>0.09</v>
      </c>
      <c r="H140" s="5">
        <v>1</v>
      </c>
      <c r="I140" s="27">
        <f t="shared" si="12"/>
        <v>0.7</v>
      </c>
      <c r="J140" s="27">
        <f t="shared" si="13"/>
        <v>0.09</v>
      </c>
      <c r="K140" s="5">
        <v>131</v>
      </c>
      <c r="L140" s="5">
        <f t="shared" si="14"/>
        <v>0</v>
      </c>
      <c r="M140">
        <f t="shared" si="15"/>
        <v>375</v>
      </c>
      <c r="N140">
        <f t="shared" si="16"/>
        <v>1</v>
      </c>
      <c r="O140">
        <f t="shared" si="17"/>
        <v>0.1</v>
      </c>
    </row>
    <row r="141" spans="1:15">
      <c r="A141" s="5" t="s">
        <v>20</v>
      </c>
      <c r="B141" s="5">
        <v>4210</v>
      </c>
      <c r="C141" s="7">
        <v>0.49994475669999999</v>
      </c>
      <c r="D141" s="6">
        <v>0.309</v>
      </c>
      <c r="E141" s="6">
        <v>46.66</v>
      </c>
      <c r="F141" s="6">
        <v>0.7</v>
      </c>
      <c r="G141" s="6">
        <v>0.09</v>
      </c>
      <c r="H141" s="5">
        <v>1</v>
      </c>
      <c r="I141" s="27">
        <f t="shared" si="12"/>
        <v>0.7</v>
      </c>
      <c r="J141" s="27">
        <f t="shared" si="13"/>
        <v>0.09</v>
      </c>
      <c r="K141" s="5">
        <v>260</v>
      </c>
      <c r="L141" s="5">
        <f t="shared" si="14"/>
        <v>1</v>
      </c>
      <c r="M141">
        <f t="shared" si="15"/>
        <v>741</v>
      </c>
      <c r="N141">
        <f t="shared" si="16"/>
        <v>1</v>
      </c>
      <c r="O141">
        <f t="shared" si="17"/>
        <v>0.1</v>
      </c>
    </row>
    <row r="142" spans="1:15">
      <c r="A142" s="5" t="s">
        <v>20</v>
      </c>
      <c r="B142" s="5">
        <v>4210</v>
      </c>
      <c r="C142" s="7">
        <v>7.5908831000000001E-3</v>
      </c>
      <c r="D142" s="6">
        <v>0.309</v>
      </c>
      <c r="E142" s="6">
        <v>46.66</v>
      </c>
      <c r="F142" s="6">
        <v>0.7</v>
      </c>
      <c r="G142" s="6">
        <v>0.09</v>
      </c>
      <c r="H142" s="5">
        <v>1</v>
      </c>
      <c r="I142" s="27">
        <f t="shared" si="12"/>
        <v>0.7</v>
      </c>
      <c r="J142" s="27">
        <f t="shared" si="13"/>
        <v>0.09</v>
      </c>
      <c r="K142" s="5">
        <v>4</v>
      </c>
      <c r="L142" s="5">
        <f t="shared" si="14"/>
        <v>0</v>
      </c>
      <c r="M142">
        <f t="shared" si="15"/>
        <v>11</v>
      </c>
      <c r="N142">
        <f t="shared" si="16"/>
        <v>0</v>
      </c>
      <c r="O142">
        <f t="shared" si="17"/>
        <v>0</v>
      </c>
    </row>
    <row r="143" spans="1:15">
      <c r="A143" s="5" t="s">
        <v>20</v>
      </c>
      <c r="B143" s="5">
        <v>4210</v>
      </c>
      <c r="C143" s="7">
        <v>0.24225176709999999</v>
      </c>
      <c r="D143" s="6">
        <v>0.25800000000000001</v>
      </c>
      <c r="E143" s="6">
        <v>46.66</v>
      </c>
      <c r="F143" s="6">
        <v>0.7</v>
      </c>
      <c r="G143" s="6">
        <v>0.09</v>
      </c>
      <c r="H143" s="5">
        <v>1</v>
      </c>
      <c r="I143" s="27">
        <f t="shared" si="12"/>
        <v>0.7</v>
      </c>
      <c r="J143" s="27">
        <f t="shared" si="13"/>
        <v>0.09</v>
      </c>
      <c r="K143" s="5">
        <v>105</v>
      </c>
      <c r="L143" s="5">
        <f t="shared" si="14"/>
        <v>0</v>
      </c>
      <c r="M143">
        <f t="shared" si="15"/>
        <v>300</v>
      </c>
      <c r="N143">
        <f t="shared" si="16"/>
        <v>0</v>
      </c>
      <c r="O143">
        <f t="shared" si="17"/>
        <v>0.1</v>
      </c>
    </row>
    <row r="144" spans="1:15">
      <c r="A144" s="5" t="s">
        <v>20</v>
      </c>
      <c r="B144" s="5">
        <v>4210</v>
      </c>
      <c r="C144" s="7">
        <v>0.10118021739999999</v>
      </c>
      <c r="D144" s="6">
        <v>0.10199999999999999</v>
      </c>
      <c r="E144" s="6">
        <v>46.66</v>
      </c>
      <c r="F144" s="6">
        <v>0.7</v>
      </c>
      <c r="G144" s="6">
        <v>0.09</v>
      </c>
      <c r="H144" s="5">
        <v>1</v>
      </c>
      <c r="I144" s="27">
        <f t="shared" si="12"/>
        <v>0.7</v>
      </c>
      <c r="J144" s="27">
        <f t="shared" si="13"/>
        <v>0.09</v>
      </c>
      <c r="K144" s="5">
        <v>17</v>
      </c>
      <c r="L144" s="5">
        <f t="shared" si="14"/>
        <v>0</v>
      </c>
      <c r="M144">
        <f t="shared" si="15"/>
        <v>49</v>
      </c>
      <c r="N144">
        <f t="shared" si="16"/>
        <v>0</v>
      </c>
      <c r="O144">
        <f t="shared" si="17"/>
        <v>0</v>
      </c>
    </row>
    <row r="145" spans="1:15">
      <c r="A145" s="5" t="s">
        <v>20</v>
      </c>
      <c r="B145" s="5">
        <v>4210</v>
      </c>
      <c r="C145" s="7">
        <v>0.30976412110000001</v>
      </c>
      <c r="D145" s="6">
        <v>0.309</v>
      </c>
      <c r="E145" s="6">
        <v>46.66</v>
      </c>
      <c r="F145" s="6">
        <v>0.7</v>
      </c>
      <c r="G145" s="6">
        <v>0.09</v>
      </c>
      <c r="H145" s="5">
        <v>1</v>
      </c>
      <c r="I145" s="27">
        <f t="shared" si="12"/>
        <v>0.7</v>
      </c>
      <c r="J145" s="27">
        <f t="shared" si="13"/>
        <v>0.09</v>
      </c>
      <c r="K145" s="5">
        <v>260</v>
      </c>
      <c r="L145" s="5">
        <f t="shared" si="14"/>
        <v>0</v>
      </c>
      <c r="M145">
        <f t="shared" si="15"/>
        <v>459</v>
      </c>
      <c r="N145">
        <f t="shared" si="16"/>
        <v>1</v>
      </c>
      <c r="O145">
        <f t="shared" si="17"/>
        <v>0.1</v>
      </c>
    </row>
    <row r="146" spans="1:15">
      <c r="A146" s="5" t="s">
        <v>20</v>
      </c>
      <c r="B146" s="5">
        <v>1750</v>
      </c>
      <c r="C146" s="7">
        <v>0.99769685509999995</v>
      </c>
      <c r="D146" s="6">
        <v>0.76800000000000002</v>
      </c>
      <c r="E146" s="6">
        <v>46.66</v>
      </c>
      <c r="F146" s="6">
        <v>1.8</v>
      </c>
      <c r="G146" s="6">
        <v>0.47799999999999998</v>
      </c>
      <c r="H146" s="5">
        <v>1</v>
      </c>
      <c r="I146" s="27">
        <f t="shared" si="12"/>
        <v>1.8</v>
      </c>
      <c r="J146" s="27">
        <f t="shared" si="13"/>
        <v>0.47799999999999998</v>
      </c>
      <c r="K146" s="5">
        <v>1288</v>
      </c>
      <c r="L146" s="5">
        <f t="shared" si="14"/>
        <v>3</v>
      </c>
      <c r="M146">
        <f t="shared" si="15"/>
        <v>3675</v>
      </c>
      <c r="N146">
        <f t="shared" si="16"/>
        <v>15</v>
      </c>
      <c r="O146">
        <f t="shared" si="17"/>
        <v>3.9</v>
      </c>
    </row>
    <row r="147" spans="1:15">
      <c r="A147" s="5" t="s">
        <v>20</v>
      </c>
      <c r="B147" s="5">
        <v>4210</v>
      </c>
      <c r="C147" s="7">
        <v>3.6157454999999998E-2</v>
      </c>
      <c r="D147" s="6">
        <v>0.309</v>
      </c>
      <c r="E147" s="6">
        <v>46.66</v>
      </c>
      <c r="F147" s="6">
        <v>0.7</v>
      </c>
      <c r="G147" s="6">
        <v>0.09</v>
      </c>
      <c r="H147" s="5">
        <v>1</v>
      </c>
      <c r="I147" s="27">
        <f t="shared" si="12"/>
        <v>0.7</v>
      </c>
      <c r="J147" s="27">
        <f t="shared" si="13"/>
        <v>0.09</v>
      </c>
      <c r="K147" s="5">
        <v>19</v>
      </c>
      <c r="L147" s="5">
        <f t="shared" si="14"/>
        <v>0</v>
      </c>
      <c r="M147">
        <f t="shared" si="15"/>
        <v>54</v>
      </c>
      <c r="N147">
        <f t="shared" si="16"/>
        <v>0</v>
      </c>
      <c r="O147">
        <f t="shared" si="17"/>
        <v>0</v>
      </c>
    </row>
    <row r="148" spans="1:15">
      <c r="A148" s="5" t="s">
        <v>20</v>
      </c>
      <c r="B148" s="5">
        <v>4210</v>
      </c>
      <c r="C148" s="7">
        <v>1.6943843000000001E-3</v>
      </c>
      <c r="D148" s="6">
        <v>0.25800000000000001</v>
      </c>
      <c r="E148" s="6">
        <v>46.66</v>
      </c>
      <c r="F148" s="6">
        <v>0.7</v>
      </c>
      <c r="G148" s="6">
        <v>0.09</v>
      </c>
      <c r="H148" s="5">
        <v>1</v>
      </c>
      <c r="I148" s="27">
        <f t="shared" si="12"/>
        <v>0.7</v>
      </c>
      <c r="J148" s="27">
        <f t="shared" si="13"/>
        <v>0.09</v>
      </c>
      <c r="K148" s="5">
        <v>1</v>
      </c>
      <c r="L148" s="5">
        <f t="shared" si="14"/>
        <v>0</v>
      </c>
      <c r="M148">
        <f t="shared" si="15"/>
        <v>2</v>
      </c>
      <c r="N148">
        <f t="shared" si="16"/>
        <v>0</v>
      </c>
      <c r="O148">
        <f t="shared" si="17"/>
        <v>0</v>
      </c>
    </row>
    <row r="149" spans="1:15">
      <c r="A149" s="5" t="s">
        <v>20</v>
      </c>
      <c r="B149" s="5">
        <v>4210</v>
      </c>
      <c r="C149" s="7">
        <v>0.6359353888</v>
      </c>
      <c r="D149" s="6">
        <v>0.10199999999999999</v>
      </c>
      <c r="E149" s="6">
        <v>46.66</v>
      </c>
      <c r="F149" s="6">
        <v>0.7</v>
      </c>
      <c r="G149" s="6">
        <v>0.09</v>
      </c>
      <c r="H149" s="5">
        <v>1</v>
      </c>
      <c r="I149" s="27">
        <f t="shared" si="12"/>
        <v>0.7</v>
      </c>
      <c r="J149" s="27">
        <f t="shared" si="13"/>
        <v>0.09</v>
      </c>
      <c r="K149" s="5">
        <v>109</v>
      </c>
      <c r="L149" s="5">
        <f t="shared" si="14"/>
        <v>0</v>
      </c>
      <c r="M149">
        <f t="shared" si="15"/>
        <v>311</v>
      </c>
      <c r="N149">
        <f t="shared" si="16"/>
        <v>0</v>
      </c>
      <c r="O149">
        <f t="shared" si="17"/>
        <v>0.1</v>
      </c>
    </row>
    <row r="150" spans="1:15">
      <c r="A150" s="5" t="s">
        <v>20</v>
      </c>
      <c r="B150" s="5">
        <v>4210</v>
      </c>
      <c r="C150" s="7">
        <v>3.2448029400000002E-2</v>
      </c>
      <c r="D150" s="6">
        <v>0.10199999999999999</v>
      </c>
      <c r="E150" s="6">
        <v>46.66</v>
      </c>
      <c r="F150" s="6">
        <v>0.7</v>
      </c>
      <c r="G150" s="6">
        <v>0.09</v>
      </c>
      <c r="H150" s="5">
        <v>1</v>
      </c>
      <c r="I150" s="27">
        <f t="shared" si="12"/>
        <v>0.7</v>
      </c>
      <c r="J150" s="27">
        <f t="shared" si="13"/>
        <v>0.09</v>
      </c>
      <c r="K150" s="5">
        <v>6</v>
      </c>
      <c r="L150" s="5">
        <f t="shared" si="14"/>
        <v>0</v>
      </c>
      <c r="M150">
        <f t="shared" si="15"/>
        <v>16</v>
      </c>
      <c r="N150">
        <f t="shared" si="16"/>
        <v>0</v>
      </c>
      <c r="O150">
        <f t="shared" si="17"/>
        <v>0</v>
      </c>
    </row>
    <row r="151" spans="1:15">
      <c r="A151" s="5" t="s">
        <v>20</v>
      </c>
      <c r="B151" s="5">
        <v>4210</v>
      </c>
      <c r="C151" s="7">
        <v>0.10320294150000001</v>
      </c>
      <c r="D151" s="6">
        <v>0.10199999999999999</v>
      </c>
      <c r="E151" s="6">
        <v>46.66</v>
      </c>
      <c r="F151" s="6">
        <v>0.7</v>
      </c>
      <c r="G151" s="6">
        <v>0.09</v>
      </c>
      <c r="H151" s="5">
        <v>1</v>
      </c>
      <c r="I151" s="27">
        <f t="shared" si="12"/>
        <v>0.7</v>
      </c>
      <c r="J151" s="27">
        <f t="shared" si="13"/>
        <v>0.09</v>
      </c>
      <c r="K151" s="5">
        <v>18</v>
      </c>
      <c r="L151" s="5">
        <f t="shared" si="14"/>
        <v>0</v>
      </c>
      <c r="M151">
        <f t="shared" si="15"/>
        <v>50</v>
      </c>
      <c r="N151">
        <f t="shared" si="16"/>
        <v>0</v>
      </c>
      <c r="O151">
        <f t="shared" si="17"/>
        <v>0</v>
      </c>
    </row>
    <row r="152" spans="1:15">
      <c r="A152" s="5" t="s">
        <v>20</v>
      </c>
      <c r="B152" s="5">
        <v>4210</v>
      </c>
      <c r="C152" s="7">
        <v>1.2872210000000001E-4</v>
      </c>
      <c r="D152" s="6">
        <v>0.309</v>
      </c>
      <c r="E152" s="6">
        <v>46.66</v>
      </c>
      <c r="F152" s="6">
        <v>0.7</v>
      </c>
      <c r="G152" s="6">
        <v>0.09</v>
      </c>
      <c r="H152" s="5">
        <v>1</v>
      </c>
      <c r="I152" s="27">
        <f t="shared" si="12"/>
        <v>0.7</v>
      </c>
      <c r="J152" s="27">
        <f t="shared" si="13"/>
        <v>0.09</v>
      </c>
      <c r="K152" s="5">
        <v>0</v>
      </c>
      <c r="L152" s="5">
        <f t="shared" si="14"/>
        <v>0</v>
      </c>
      <c r="M152">
        <f t="shared" si="15"/>
        <v>0</v>
      </c>
      <c r="N152">
        <f t="shared" si="16"/>
        <v>0</v>
      </c>
      <c r="O152">
        <f t="shared" si="17"/>
        <v>0</v>
      </c>
    </row>
    <row r="153" spans="1:15">
      <c r="A153" s="5" t="s">
        <v>20</v>
      </c>
      <c r="B153" s="5">
        <v>4210</v>
      </c>
      <c r="C153" s="7">
        <v>4.9440908800000002E-2</v>
      </c>
      <c r="D153" s="6">
        <v>0.25800000000000001</v>
      </c>
      <c r="E153" s="6">
        <v>46.66</v>
      </c>
      <c r="F153" s="6">
        <v>0.7</v>
      </c>
      <c r="G153" s="6">
        <v>0.09</v>
      </c>
      <c r="H153" s="5">
        <v>1</v>
      </c>
      <c r="I153" s="27">
        <f t="shared" si="12"/>
        <v>0.7</v>
      </c>
      <c r="J153" s="27">
        <f t="shared" si="13"/>
        <v>0.09</v>
      </c>
      <c r="K153" s="5">
        <v>21</v>
      </c>
      <c r="L153" s="5">
        <f t="shared" si="14"/>
        <v>0</v>
      </c>
      <c r="M153">
        <f t="shared" si="15"/>
        <v>61</v>
      </c>
      <c r="N153">
        <f t="shared" si="16"/>
        <v>0</v>
      </c>
      <c r="O153">
        <f t="shared" si="17"/>
        <v>0</v>
      </c>
    </row>
    <row r="154" spans="1:15">
      <c r="A154" s="5" t="s">
        <v>20</v>
      </c>
      <c r="B154" s="5">
        <v>4210</v>
      </c>
      <c r="C154" s="7">
        <v>0.43600151520000002</v>
      </c>
      <c r="D154" s="6">
        <v>0.25800000000000001</v>
      </c>
      <c r="E154" s="6">
        <v>46.66</v>
      </c>
      <c r="F154" s="6">
        <v>0.7</v>
      </c>
      <c r="G154" s="6">
        <v>0.09</v>
      </c>
      <c r="H154" s="5">
        <v>1</v>
      </c>
      <c r="I154" s="27">
        <f t="shared" si="12"/>
        <v>0.7</v>
      </c>
      <c r="J154" s="27">
        <f t="shared" si="13"/>
        <v>0.09</v>
      </c>
      <c r="K154" s="5">
        <v>189</v>
      </c>
      <c r="L154" s="5">
        <f t="shared" si="14"/>
        <v>0</v>
      </c>
      <c r="M154">
        <f t="shared" si="15"/>
        <v>540</v>
      </c>
      <c r="N154">
        <f t="shared" si="16"/>
        <v>1</v>
      </c>
      <c r="O154">
        <f t="shared" si="17"/>
        <v>0.1</v>
      </c>
    </row>
    <row r="155" spans="1:15">
      <c r="A155" s="5" t="s">
        <v>20</v>
      </c>
      <c r="B155" s="5">
        <v>4210</v>
      </c>
      <c r="C155" s="7">
        <v>1.4213697471</v>
      </c>
      <c r="D155" s="6">
        <v>0.10199999999999999</v>
      </c>
      <c r="E155" s="6">
        <v>46.66</v>
      </c>
      <c r="F155" s="6">
        <v>0.7</v>
      </c>
      <c r="G155" s="6">
        <v>0.09</v>
      </c>
      <c r="H155" s="5">
        <v>1</v>
      </c>
      <c r="I155" s="27">
        <f t="shared" si="12"/>
        <v>0.7</v>
      </c>
      <c r="J155" s="27">
        <f t="shared" si="13"/>
        <v>0.09</v>
      </c>
      <c r="K155" s="5">
        <v>244</v>
      </c>
      <c r="L155" s="5">
        <f t="shared" si="14"/>
        <v>1</v>
      </c>
      <c r="M155">
        <f t="shared" si="15"/>
        <v>695</v>
      </c>
      <c r="N155">
        <f t="shared" si="16"/>
        <v>1</v>
      </c>
      <c r="O155">
        <f t="shared" si="17"/>
        <v>0.1</v>
      </c>
    </row>
    <row r="156" spans="1:15">
      <c r="A156" s="5" t="s">
        <v>20</v>
      </c>
      <c r="B156" s="5">
        <v>4210</v>
      </c>
      <c r="C156" s="7">
        <v>0.1219032961</v>
      </c>
      <c r="D156" s="6">
        <v>0.309</v>
      </c>
      <c r="E156" s="6">
        <v>46.66</v>
      </c>
      <c r="F156" s="6">
        <v>0.7</v>
      </c>
      <c r="G156" s="6">
        <v>0.09</v>
      </c>
      <c r="H156" s="5">
        <v>1</v>
      </c>
      <c r="I156" s="27">
        <f t="shared" si="12"/>
        <v>0.7</v>
      </c>
      <c r="J156" s="27">
        <f t="shared" si="13"/>
        <v>0.09</v>
      </c>
      <c r="K156" s="5">
        <v>63</v>
      </c>
      <c r="L156" s="5">
        <f t="shared" si="14"/>
        <v>0</v>
      </c>
      <c r="M156">
        <f t="shared" si="15"/>
        <v>181</v>
      </c>
      <c r="N156">
        <f t="shared" si="16"/>
        <v>0</v>
      </c>
      <c r="O156">
        <f t="shared" si="17"/>
        <v>0</v>
      </c>
    </row>
    <row r="157" spans="1:15">
      <c r="A157" s="5" t="s">
        <v>20</v>
      </c>
      <c r="B157" s="5">
        <v>4210</v>
      </c>
      <c r="C157" s="7">
        <v>0.21261650670000001</v>
      </c>
      <c r="D157" s="6">
        <v>0.25800000000000001</v>
      </c>
      <c r="E157" s="6">
        <v>46.66</v>
      </c>
      <c r="F157" s="6">
        <v>0.7</v>
      </c>
      <c r="G157" s="6">
        <v>0.09</v>
      </c>
      <c r="H157" s="5">
        <v>1</v>
      </c>
      <c r="I157" s="27">
        <f t="shared" si="12"/>
        <v>0.7</v>
      </c>
      <c r="J157" s="27">
        <f t="shared" si="13"/>
        <v>0.09</v>
      </c>
      <c r="K157" s="5">
        <v>92</v>
      </c>
      <c r="L157" s="5">
        <f t="shared" si="14"/>
        <v>0</v>
      </c>
      <c r="M157">
        <f t="shared" si="15"/>
        <v>263</v>
      </c>
      <c r="N157">
        <f t="shared" si="16"/>
        <v>0</v>
      </c>
      <c r="O157">
        <f t="shared" si="17"/>
        <v>0.1</v>
      </c>
    </row>
    <row r="158" spans="1:15">
      <c r="A158" s="5" t="s">
        <v>20</v>
      </c>
      <c r="B158" s="5">
        <v>4210</v>
      </c>
      <c r="C158" s="7">
        <v>0.1971306065</v>
      </c>
      <c r="D158" s="6">
        <v>0.25800000000000001</v>
      </c>
      <c r="E158" s="6">
        <v>46.66</v>
      </c>
      <c r="F158" s="6">
        <v>0.7</v>
      </c>
      <c r="G158" s="6">
        <v>0.09</v>
      </c>
      <c r="H158" s="5">
        <v>1</v>
      </c>
      <c r="I158" s="27">
        <f t="shared" si="12"/>
        <v>0.7</v>
      </c>
      <c r="J158" s="27">
        <f t="shared" si="13"/>
        <v>0.09</v>
      </c>
      <c r="K158" s="5">
        <v>85</v>
      </c>
      <c r="L158" s="5">
        <f t="shared" si="14"/>
        <v>0</v>
      </c>
      <c r="M158">
        <f t="shared" si="15"/>
        <v>244</v>
      </c>
      <c r="N158">
        <f t="shared" si="16"/>
        <v>0</v>
      </c>
      <c r="O158">
        <f t="shared" si="17"/>
        <v>0</v>
      </c>
    </row>
    <row r="159" spans="1:15">
      <c r="A159" s="5" t="s">
        <v>20</v>
      </c>
      <c r="B159" s="5">
        <v>4210</v>
      </c>
      <c r="C159" s="7">
        <v>0.49995079260000003</v>
      </c>
      <c r="D159" s="6">
        <v>0.309</v>
      </c>
      <c r="E159" s="6">
        <v>46.66</v>
      </c>
      <c r="F159" s="6">
        <v>0.7</v>
      </c>
      <c r="G159" s="6">
        <v>0.09</v>
      </c>
      <c r="H159" s="5">
        <v>1</v>
      </c>
      <c r="I159" s="27">
        <f t="shared" si="12"/>
        <v>0.7</v>
      </c>
      <c r="J159" s="27">
        <f t="shared" si="13"/>
        <v>0.09</v>
      </c>
      <c r="K159" s="5">
        <v>260</v>
      </c>
      <c r="L159" s="5">
        <f t="shared" si="14"/>
        <v>1</v>
      </c>
      <c r="M159">
        <f t="shared" si="15"/>
        <v>741</v>
      </c>
      <c r="N159">
        <f t="shared" si="16"/>
        <v>1</v>
      </c>
      <c r="O159">
        <f t="shared" si="17"/>
        <v>0.1</v>
      </c>
    </row>
    <row r="160" spans="1:15">
      <c r="A160" s="5" t="s">
        <v>20</v>
      </c>
      <c r="B160" s="5">
        <v>4210</v>
      </c>
      <c r="C160" s="7">
        <v>0.1545522564</v>
      </c>
      <c r="D160" s="6">
        <v>0.309</v>
      </c>
      <c r="E160" s="6">
        <v>46.66</v>
      </c>
      <c r="F160" s="6">
        <v>0.7</v>
      </c>
      <c r="G160" s="6">
        <v>0.09</v>
      </c>
      <c r="H160" s="5">
        <v>1</v>
      </c>
      <c r="I160" s="27">
        <f t="shared" si="12"/>
        <v>0.7</v>
      </c>
      <c r="J160" s="27">
        <f t="shared" si="13"/>
        <v>0.09</v>
      </c>
      <c r="K160" s="5">
        <v>260</v>
      </c>
      <c r="L160" s="5">
        <f t="shared" si="14"/>
        <v>0</v>
      </c>
      <c r="M160">
        <f t="shared" si="15"/>
        <v>229</v>
      </c>
      <c r="N160">
        <f t="shared" si="16"/>
        <v>0</v>
      </c>
      <c r="O160">
        <f t="shared" si="17"/>
        <v>0</v>
      </c>
    </row>
    <row r="161" spans="1:15">
      <c r="A161" s="5" t="s">
        <v>20</v>
      </c>
      <c r="B161" s="5">
        <v>4210</v>
      </c>
      <c r="C161" s="7">
        <v>0.1183047642</v>
      </c>
      <c r="D161" s="6">
        <v>0.309</v>
      </c>
      <c r="E161" s="6">
        <v>46.66</v>
      </c>
      <c r="F161" s="6">
        <v>0.7</v>
      </c>
      <c r="G161" s="6">
        <v>0.09</v>
      </c>
      <c r="H161" s="5">
        <v>1</v>
      </c>
      <c r="I161" s="27">
        <f t="shared" si="12"/>
        <v>0.7</v>
      </c>
      <c r="J161" s="27">
        <f t="shared" si="13"/>
        <v>0.09</v>
      </c>
      <c r="K161" s="5">
        <v>61</v>
      </c>
      <c r="L161" s="5">
        <f t="shared" si="14"/>
        <v>0</v>
      </c>
      <c r="M161">
        <f t="shared" si="15"/>
        <v>175</v>
      </c>
      <c r="N161">
        <f t="shared" si="16"/>
        <v>0</v>
      </c>
      <c r="O161">
        <f t="shared" si="17"/>
        <v>0</v>
      </c>
    </row>
    <row r="162" spans="1:15">
      <c r="A162" s="5" t="s">
        <v>20</v>
      </c>
      <c r="B162" s="5">
        <v>4210</v>
      </c>
      <c r="C162" s="7">
        <v>8.2943701999999994E-2</v>
      </c>
      <c r="D162" s="6">
        <v>0.309</v>
      </c>
      <c r="E162" s="6">
        <v>46.66</v>
      </c>
      <c r="F162" s="6">
        <v>0.7</v>
      </c>
      <c r="G162" s="6">
        <v>0.09</v>
      </c>
      <c r="H162" s="5">
        <v>1</v>
      </c>
      <c r="I162" s="27">
        <f t="shared" si="12"/>
        <v>0.7</v>
      </c>
      <c r="J162" s="27">
        <f t="shared" si="13"/>
        <v>0.09</v>
      </c>
      <c r="K162" s="5">
        <v>43</v>
      </c>
      <c r="L162" s="5">
        <f t="shared" si="14"/>
        <v>0</v>
      </c>
      <c r="M162">
        <f t="shared" si="15"/>
        <v>123</v>
      </c>
      <c r="N162">
        <f t="shared" si="16"/>
        <v>0</v>
      </c>
      <c r="O162">
        <f t="shared" si="17"/>
        <v>0</v>
      </c>
    </row>
    <row r="163" spans="1:15">
      <c r="A163" s="5" t="s">
        <v>20</v>
      </c>
      <c r="B163" s="5">
        <v>4210</v>
      </c>
      <c r="C163" s="7">
        <v>0.5527935705</v>
      </c>
      <c r="D163" s="6">
        <v>0.309</v>
      </c>
      <c r="E163" s="6">
        <v>46.66</v>
      </c>
      <c r="F163" s="6">
        <v>0.7</v>
      </c>
      <c r="G163" s="6">
        <v>0.09</v>
      </c>
      <c r="H163" s="5">
        <v>1</v>
      </c>
      <c r="I163" s="27">
        <f t="shared" si="12"/>
        <v>0.7</v>
      </c>
      <c r="J163" s="27">
        <f t="shared" si="13"/>
        <v>0.09</v>
      </c>
      <c r="K163" s="5">
        <v>287</v>
      </c>
      <c r="L163" s="5">
        <f t="shared" si="14"/>
        <v>1</v>
      </c>
      <c r="M163">
        <f t="shared" si="15"/>
        <v>819</v>
      </c>
      <c r="N163">
        <f t="shared" si="16"/>
        <v>1</v>
      </c>
      <c r="O163">
        <f t="shared" si="17"/>
        <v>0.2</v>
      </c>
    </row>
    <row r="164" spans="1:15">
      <c r="A164" s="5" t="s">
        <v>20</v>
      </c>
      <c r="B164" s="5">
        <v>4210</v>
      </c>
      <c r="C164" s="7">
        <v>2.5770937000000001E-2</v>
      </c>
      <c r="D164" s="6">
        <v>0.10199999999999999</v>
      </c>
      <c r="E164" s="6">
        <v>46.66</v>
      </c>
      <c r="F164" s="6">
        <v>0.7</v>
      </c>
      <c r="G164" s="6">
        <v>0.09</v>
      </c>
      <c r="H164" s="5">
        <v>1</v>
      </c>
      <c r="I164" s="27">
        <f t="shared" si="12"/>
        <v>0.7</v>
      </c>
      <c r="J164" s="27">
        <f t="shared" si="13"/>
        <v>0.09</v>
      </c>
      <c r="K164" s="5">
        <v>4</v>
      </c>
      <c r="L164" s="5">
        <f t="shared" si="14"/>
        <v>0</v>
      </c>
      <c r="M164">
        <f t="shared" si="15"/>
        <v>13</v>
      </c>
      <c r="N164">
        <f t="shared" si="16"/>
        <v>0</v>
      </c>
      <c r="O164">
        <f t="shared" si="17"/>
        <v>0</v>
      </c>
    </row>
    <row r="165" spans="1:15">
      <c r="A165" s="5" t="s">
        <v>20</v>
      </c>
      <c r="B165" s="5">
        <v>4210</v>
      </c>
      <c r="C165" s="7">
        <v>2.5690097918000001</v>
      </c>
      <c r="D165" s="6">
        <v>0.309</v>
      </c>
      <c r="E165" s="6">
        <v>46.66</v>
      </c>
      <c r="F165" s="6">
        <v>0.7</v>
      </c>
      <c r="G165" s="6">
        <v>0.09</v>
      </c>
      <c r="H165" s="5">
        <v>1</v>
      </c>
      <c r="I165" s="27">
        <f t="shared" si="12"/>
        <v>0.7</v>
      </c>
      <c r="J165" s="27">
        <f t="shared" si="13"/>
        <v>0.09</v>
      </c>
      <c r="K165" s="5">
        <v>1334</v>
      </c>
      <c r="L165" s="5">
        <f t="shared" si="14"/>
        <v>3</v>
      </c>
      <c r="M165">
        <f t="shared" si="15"/>
        <v>3807</v>
      </c>
      <c r="N165">
        <f t="shared" si="16"/>
        <v>6</v>
      </c>
      <c r="O165">
        <f t="shared" si="17"/>
        <v>0.8</v>
      </c>
    </row>
    <row r="166" spans="1:15">
      <c r="A166" s="5" t="s">
        <v>20</v>
      </c>
      <c r="B166" s="5">
        <v>4210</v>
      </c>
      <c r="C166" s="7">
        <v>28.318516176399999</v>
      </c>
      <c r="D166" s="6">
        <v>0.10199999999999999</v>
      </c>
      <c r="E166" s="6">
        <v>46.66</v>
      </c>
      <c r="F166" s="6">
        <v>0.7</v>
      </c>
      <c r="G166" s="6">
        <v>0.09</v>
      </c>
      <c r="H166" s="5">
        <v>1</v>
      </c>
      <c r="I166" s="27">
        <f t="shared" si="12"/>
        <v>0.7</v>
      </c>
      <c r="J166" s="27">
        <f t="shared" si="13"/>
        <v>0.09</v>
      </c>
      <c r="K166" s="5">
        <v>8435</v>
      </c>
      <c r="L166" s="5">
        <f t="shared" si="14"/>
        <v>11</v>
      </c>
      <c r="M166">
        <f t="shared" si="15"/>
        <v>13854</v>
      </c>
      <c r="N166">
        <f t="shared" si="16"/>
        <v>21</v>
      </c>
      <c r="O166">
        <f t="shared" si="17"/>
        <v>2.7</v>
      </c>
    </row>
    <row r="167" spans="1:15">
      <c r="A167" s="5" t="s">
        <v>20</v>
      </c>
      <c r="B167" s="5">
        <v>4210</v>
      </c>
      <c r="C167" s="7">
        <v>1.4998463419000001</v>
      </c>
      <c r="D167" s="6">
        <v>0.309</v>
      </c>
      <c r="E167" s="6">
        <v>46.66</v>
      </c>
      <c r="F167" s="6">
        <v>0.7</v>
      </c>
      <c r="G167" s="6">
        <v>0.09</v>
      </c>
      <c r="H167" s="5">
        <v>1</v>
      </c>
      <c r="I167" s="27">
        <f t="shared" si="12"/>
        <v>0.7</v>
      </c>
      <c r="J167" s="27">
        <f t="shared" si="13"/>
        <v>0.09</v>
      </c>
      <c r="K167" s="5">
        <v>779</v>
      </c>
      <c r="L167" s="5">
        <f t="shared" si="14"/>
        <v>2</v>
      </c>
      <c r="M167">
        <f t="shared" si="15"/>
        <v>2223</v>
      </c>
      <c r="N167">
        <f t="shared" si="16"/>
        <v>3</v>
      </c>
      <c r="O167">
        <f t="shared" si="17"/>
        <v>0.4</v>
      </c>
    </row>
    <row r="168" spans="1:15">
      <c r="A168" s="5" t="s">
        <v>20</v>
      </c>
      <c r="B168" s="5">
        <v>4210</v>
      </c>
      <c r="C168" s="7">
        <v>7.3950860000000004E-4</v>
      </c>
      <c r="D168" s="6">
        <v>0.10199999999999999</v>
      </c>
      <c r="E168" s="6">
        <v>46.66</v>
      </c>
      <c r="F168" s="6">
        <v>0.7</v>
      </c>
      <c r="G168" s="6">
        <v>0.09</v>
      </c>
      <c r="H168" s="5">
        <v>1</v>
      </c>
      <c r="I168" s="27">
        <f t="shared" si="12"/>
        <v>0.7</v>
      </c>
      <c r="J168" s="27">
        <f t="shared" si="13"/>
        <v>0.09</v>
      </c>
      <c r="K168" s="5">
        <v>0</v>
      </c>
      <c r="L168" s="5">
        <f t="shared" si="14"/>
        <v>0</v>
      </c>
      <c r="M168">
        <f t="shared" si="15"/>
        <v>0</v>
      </c>
      <c r="N168">
        <f t="shared" si="16"/>
        <v>0</v>
      </c>
      <c r="O168">
        <f t="shared" si="17"/>
        <v>0</v>
      </c>
    </row>
    <row r="169" spans="1:15">
      <c r="A169" s="5" t="s">
        <v>20</v>
      </c>
      <c r="B169" s="5">
        <v>4210</v>
      </c>
      <c r="C169" s="7">
        <v>8.5592662099999994E-2</v>
      </c>
      <c r="D169" s="6">
        <v>0.10199999999999999</v>
      </c>
      <c r="E169" s="6">
        <v>46.66</v>
      </c>
      <c r="F169" s="6">
        <v>0.7</v>
      </c>
      <c r="G169" s="6">
        <v>0.09</v>
      </c>
      <c r="H169" s="5">
        <v>1</v>
      </c>
      <c r="I169" s="27">
        <f t="shared" si="12"/>
        <v>0.7</v>
      </c>
      <c r="J169" s="27">
        <f t="shared" si="13"/>
        <v>0.09</v>
      </c>
      <c r="K169" s="5">
        <v>15</v>
      </c>
      <c r="L169" s="5">
        <f t="shared" si="14"/>
        <v>0</v>
      </c>
      <c r="M169">
        <f t="shared" si="15"/>
        <v>42</v>
      </c>
      <c r="N169">
        <f t="shared" si="16"/>
        <v>0</v>
      </c>
      <c r="O169">
        <f t="shared" si="17"/>
        <v>0</v>
      </c>
    </row>
    <row r="170" spans="1:15">
      <c r="A170" s="5" t="s">
        <v>20</v>
      </c>
      <c r="B170" s="5">
        <v>4210</v>
      </c>
      <c r="C170" s="7">
        <v>6.6941524200000005E-2</v>
      </c>
      <c r="D170" s="6">
        <v>0.309</v>
      </c>
      <c r="E170" s="6">
        <v>46.66</v>
      </c>
      <c r="F170" s="6">
        <v>0.7</v>
      </c>
      <c r="G170" s="6">
        <v>0.09</v>
      </c>
      <c r="H170" s="5">
        <v>1</v>
      </c>
      <c r="I170" s="27">
        <f t="shared" si="12"/>
        <v>0.7</v>
      </c>
      <c r="J170" s="27">
        <f t="shared" si="13"/>
        <v>0.09</v>
      </c>
      <c r="K170" s="5">
        <v>130</v>
      </c>
      <c r="L170" s="5">
        <f t="shared" si="14"/>
        <v>0</v>
      </c>
      <c r="M170">
        <f t="shared" si="15"/>
        <v>99</v>
      </c>
      <c r="N170">
        <f t="shared" si="16"/>
        <v>0</v>
      </c>
      <c r="O170">
        <f t="shared" si="17"/>
        <v>0</v>
      </c>
    </row>
    <row r="171" spans="1:15">
      <c r="A171" s="5" t="s">
        <v>20</v>
      </c>
      <c r="B171" s="5">
        <v>4210</v>
      </c>
      <c r="C171" s="7">
        <v>0.14031274569999999</v>
      </c>
      <c r="D171" s="6">
        <v>0.309</v>
      </c>
      <c r="E171" s="6">
        <v>46.66</v>
      </c>
      <c r="F171" s="6">
        <v>0.7</v>
      </c>
      <c r="G171" s="6">
        <v>0.09</v>
      </c>
      <c r="H171" s="5">
        <v>1</v>
      </c>
      <c r="I171" s="27">
        <f t="shared" si="12"/>
        <v>0.7</v>
      </c>
      <c r="J171" s="27">
        <f t="shared" si="13"/>
        <v>0.09</v>
      </c>
      <c r="K171" s="5">
        <v>73</v>
      </c>
      <c r="L171" s="5">
        <f t="shared" si="14"/>
        <v>0</v>
      </c>
      <c r="M171">
        <f t="shared" si="15"/>
        <v>208</v>
      </c>
      <c r="N171">
        <f t="shared" si="16"/>
        <v>0</v>
      </c>
      <c r="O171">
        <f t="shared" si="17"/>
        <v>0</v>
      </c>
    </row>
    <row r="172" spans="1:15">
      <c r="A172" s="5" t="s">
        <v>20</v>
      </c>
      <c r="B172" s="5">
        <v>4210</v>
      </c>
      <c r="C172" s="7">
        <v>0.71637350430000002</v>
      </c>
      <c r="D172" s="6">
        <v>0.10199999999999999</v>
      </c>
      <c r="E172" s="6">
        <v>46.66</v>
      </c>
      <c r="F172" s="6">
        <v>0.7</v>
      </c>
      <c r="G172" s="6">
        <v>0.09</v>
      </c>
      <c r="H172" s="5">
        <v>1</v>
      </c>
      <c r="I172" s="27">
        <f t="shared" si="12"/>
        <v>0.7</v>
      </c>
      <c r="J172" s="27">
        <f t="shared" si="13"/>
        <v>0.09</v>
      </c>
      <c r="K172" s="5">
        <v>123</v>
      </c>
      <c r="L172" s="5">
        <f t="shared" si="14"/>
        <v>0</v>
      </c>
      <c r="M172">
        <f t="shared" si="15"/>
        <v>350</v>
      </c>
      <c r="N172">
        <f t="shared" si="16"/>
        <v>1</v>
      </c>
      <c r="O172">
        <f t="shared" si="17"/>
        <v>0.1</v>
      </c>
    </row>
    <row r="173" spans="1:15">
      <c r="A173" s="5" t="s">
        <v>20</v>
      </c>
      <c r="B173" s="5">
        <v>4210</v>
      </c>
      <c r="C173" s="7">
        <v>0.34823146890000001</v>
      </c>
      <c r="D173" s="6">
        <v>0.309</v>
      </c>
      <c r="E173" s="6">
        <v>46.66</v>
      </c>
      <c r="F173" s="6">
        <v>0.7</v>
      </c>
      <c r="G173" s="6">
        <v>0.09</v>
      </c>
      <c r="H173" s="5">
        <v>1</v>
      </c>
      <c r="I173" s="27">
        <f t="shared" si="12"/>
        <v>0.7</v>
      </c>
      <c r="J173" s="27">
        <f t="shared" si="13"/>
        <v>0.09</v>
      </c>
      <c r="K173" s="5">
        <v>181</v>
      </c>
      <c r="L173" s="5">
        <f t="shared" si="14"/>
        <v>0</v>
      </c>
      <c r="M173">
        <f t="shared" si="15"/>
        <v>516</v>
      </c>
      <c r="N173">
        <f t="shared" si="16"/>
        <v>1</v>
      </c>
      <c r="O173">
        <f t="shared" si="17"/>
        <v>0.1</v>
      </c>
    </row>
    <row r="174" spans="1:15">
      <c r="A174" s="5" t="s">
        <v>20</v>
      </c>
      <c r="B174" s="5">
        <v>4210</v>
      </c>
      <c r="C174" s="7">
        <v>0.24997338429999999</v>
      </c>
      <c r="D174" s="6">
        <v>0.309</v>
      </c>
      <c r="E174" s="6">
        <v>46.66</v>
      </c>
      <c r="F174" s="6">
        <v>0.7</v>
      </c>
      <c r="G174" s="6">
        <v>0.09</v>
      </c>
      <c r="H174" s="5">
        <v>1</v>
      </c>
      <c r="I174" s="27">
        <f t="shared" si="12"/>
        <v>0.7</v>
      </c>
      <c r="J174" s="27">
        <f t="shared" si="13"/>
        <v>0.09</v>
      </c>
      <c r="K174" s="5">
        <v>130</v>
      </c>
      <c r="L174" s="5">
        <f t="shared" si="14"/>
        <v>0</v>
      </c>
      <c r="M174">
        <f t="shared" si="15"/>
        <v>370</v>
      </c>
      <c r="N174">
        <f t="shared" si="16"/>
        <v>1</v>
      </c>
      <c r="O174">
        <f t="shared" si="17"/>
        <v>0.1</v>
      </c>
    </row>
    <row r="175" spans="1:15">
      <c r="A175" s="5" t="s">
        <v>20</v>
      </c>
      <c r="B175" s="5">
        <v>4210</v>
      </c>
      <c r="C175" s="7">
        <v>1.9885611300000001E-2</v>
      </c>
      <c r="D175" s="6">
        <v>0.309</v>
      </c>
      <c r="E175" s="6">
        <v>46.66</v>
      </c>
      <c r="F175" s="6">
        <v>0.7</v>
      </c>
      <c r="G175" s="6">
        <v>0.09</v>
      </c>
      <c r="H175" s="5">
        <v>1</v>
      </c>
      <c r="I175" s="27">
        <f t="shared" si="12"/>
        <v>0.7</v>
      </c>
      <c r="J175" s="27">
        <f t="shared" si="13"/>
        <v>0.09</v>
      </c>
      <c r="K175" s="5">
        <v>10</v>
      </c>
      <c r="L175" s="5">
        <f t="shared" si="14"/>
        <v>0</v>
      </c>
      <c r="M175">
        <f t="shared" si="15"/>
        <v>29</v>
      </c>
      <c r="N175">
        <f t="shared" si="16"/>
        <v>0</v>
      </c>
      <c r="O175">
        <f t="shared" si="17"/>
        <v>0</v>
      </c>
    </row>
    <row r="176" spans="1:15">
      <c r="A176" s="5" t="s">
        <v>20</v>
      </c>
      <c r="B176" s="5">
        <v>4210</v>
      </c>
      <c r="C176" s="7">
        <v>0.10851376159999999</v>
      </c>
      <c r="D176" s="6">
        <v>0.10199999999999999</v>
      </c>
      <c r="E176" s="6">
        <v>46.66</v>
      </c>
      <c r="F176" s="6">
        <v>0.7</v>
      </c>
      <c r="G176" s="6">
        <v>0.09</v>
      </c>
      <c r="H176" s="5">
        <v>1</v>
      </c>
      <c r="I176" s="27">
        <f t="shared" si="12"/>
        <v>0.7</v>
      </c>
      <c r="J176" s="27">
        <f t="shared" si="13"/>
        <v>0.09</v>
      </c>
      <c r="K176" s="5">
        <v>19</v>
      </c>
      <c r="L176" s="5">
        <f t="shared" si="14"/>
        <v>0</v>
      </c>
      <c r="M176">
        <f t="shared" si="15"/>
        <v>53</v>
      </c>
      <c r="N176">
        <f t="shared" si="16"/>
        <v>0</v>
      </c>
      <c r="O176">
        <f t="shared" si="17"/>
        <v>0</v>
      </c>
    </row>
    <row r="177" spans="1:15">
      <c r="A177" s="5" t="s">
        <v>20</v>
      </c>
      <c r="B177" s="5">
        <v>4210</v>
      </c>
      <c r="C177" s="7">
        <v>0.99450323860000001</v>
      </c>
      <c r="D177" s="6">
        <v>0.10199999999999999</v>
      </c>
      <c r="E177" s="6">
        <v>46.66</v>
      </c>
      <c r="F177" s="6">
        <v>0.7</v>
      </c>
      <c r="G177" s="6">
        <v>0.09</v>
      </c>
      <c r="H177" s="5">
        <v>1</v>
      </c>
      <c r="I177" s="27">
        <f t="shared" si="12"/>
        <v>0.7</v>
      </c>
      <c r="J177" s="27">
        <f t="shared" si="13"/>
        <v>0.09</v>
      </c>
      <c r="K177" s="5">
        <v>170</v>
      </c>
      <c r="L177" s="5">
        <f t="shared" si="14"/>
        <v>0</v>
      </c>
      <c r="M177">
        <f t="shared" si="15"/>
        <v>487</v>
      </c>
      <c r="N177">
        <f t="shared" si="16"/>
        <v>1</v>
      </c>
      <c r="O177">
        <f t="shared" si="17"/>
        <v>0.1</v>
      </c>
    </row>
    <row r="178" spans="1:15">
      <c r="A178" s="5" t="s">
        <v>20</v>
      </c>
      <c r="B178" s="5">
        <v>4210</v>
      </c>
      <c r="C178" s="7">
        <v>1.7498217383000001</v>
      </c>
      <c r="D178" s="6">
        <v>0.309</v>
      </c>
      <c r="E178" s="6">
        <v>46.66</v>
      </c>
      <c r="F178" s="6">
        <v>0.7</v>
      </c>
      <c r="G178" s="6">
        <v>0.09</v>
      </c>
      <c r="H178" s="5">
        <v>1</v>
      </c>
      <c r="I178" s="27">
        <f t="shared" si="12"/>
        <v>0.7</v>
      </c>
      <c r="J178" s="27">
        <f t="shared" si="13"/>
        <v>0.09</v>
      </c>
      <c r="K178" s="5">
        <v>909</v>
      </c>
      <c r="L178" s="5">
        <f t="shared" si="14"/>
        <v>2</v>
      </c>
      <c r="M178">
        <f t="shared" si="15"/>
        <v>2593</v>
      </c>
      <c r="N178">
        <f t="shared" si="16"/>
        <v>4</v>
      </c>
      <c r="O178">
        <f t="shared" si="17"/>
        <v>0.5</v>
      </c>
    </row>
    <row r="179" spans="1:15">
      <c r="A179" s="5" t="s">
        <v>20</v>
      </c>
      <c r="B179" s="5">
        <v>4210</v>
      </c>
      <c r="C179" s="7">
        <v>0.24997539630000001</v>
      </c>
      <c r="D179" s="6">
        <v>0.309</v>
      </c>
      <c r="E179" s="6">
        <v>46.66</v>
      </c>
      <c r="F179" s="6">
        <v>0.7</v>
      </c>
      <c r="G179" s="6">
        <v>0.09</v>
      </c>
      <c r="H179" s="5">
        <v>1</v>
      </c>
      <c r="I179" s="27">
        <f t="shared" si="12"/>
        <v>0.7</v>
      </c>
      <c r="J179" s="27">
        <f t="shared" si="13"/>
        <v>0.09</v>
      </c>
      <c r="K179" s="5">
        <v>130</v>
      </c>
      <c r="L179" s="5">
        <f t="shared" si="14"/>
        <v>0</v>
      </c>
      <c r="M179">
        <f t="shared" si="15"/>
        <v>370</v>
      </c>
      <c r="N179">
        <f t="shared" si="16"/>
        <v>1</v>
      </c>
      <c r="O179">
        <f t="shared" si="17"/>
        <v>0.1</v>
      </c>
    </row>
    <row r="180" spans="1:15">
      <c r="A180" s="5" t="s">
        <v>20</v>
      </c>
      <c r="B180" s="5">
        <v>4210</v>
      </c>
      <c r="C180" s="7">
        <v>0.18782184129999999</v>
      </c>
      <c r="D180" s="6">
        <v>0.309</v>
      </c>
      <c r="E180" s="6">
        <v>46.66</v>
      </c>
      <c r="F180" s="6">
        <v>0.7</v>
      </c>
      <c r="G180" s="6">
        <v>0.09</v>
      </c>
      <c r="H180" s="5">
        <v>1</v>
      </c>
      <c r="I180" s="27">
        <f t="shared" si="12"/>
        <v>0.7</v>
      </c>
      <c r="J180" s="27">
        <f t="shared" si="13"/>
        <v>0.09</v>
      </c>
      <c r="K180" s="5">
        <v>98</v>
      </c>
      <c r="L180" s="5">
        <f t="shared" si="14"/>
        <v>0</v>
      </c>
      <c r="M180">
        <f t="shared" si="15"/>
        <v>278</v>
      </c>
      <c r="N180">
        <f t="shared" si="16"/>
        <v>0</v>
      </c>
      <c r="O180">
        <f t="shared" si="17"/>
        <v>0.1</v>
      </c>
    </row>
    <row r="181" spans="1:15">
      <c r="A181" s="5" t="s">
        <v>20</v>
      </c>
      <c r="B181" s="5">
        <v>4210</v>
      </c>
      <c r="C181" s="7">
        <v>1.7498157022</v>
      </c>
      <c r="D181" s="6">
        <v>0.309</v>
      </c>
      <c r="E181" s="6">
        <v>46.66</v>
      </c>
      <c r="F181" s="6">
        <v>0.7</v>
      </c>
      <c r="G181" s="6">
        <v>0.09</v>
      </c>
      <c r="H181" s="5">
        <v>1</v>
      </c>
      <c r="I181" s="27">
        <f t="shared" si="12"/>
        <v>0.7</v>
      </c>
      <c r="J181" s="27">
        <f t="shared" si="13"/>
        <v>0.09</v>
      </c>
      <c r="K181" s="5">
        <v>909</v>
      </c>
      <c r="L181" s="5">
        <f t="shared" si="14"/>
        <v>2</v>
      </c>
      <c r="M181">
        <f t="shared" si="15"/>
        <v>2593</v>
      </c>
      <c r="N181">
        <f t="shared" si="16"/>
        <v>4</v>
      </c>
      <c r="O181">
        <f t="shared" si="17"/>
        <v>0.5</v>
      </c>
    </row>
    <row r="182" spans="1:15">
      <c r="A182" s="5" t="s">
        <v>20</v>
      </c>
      <c r="B182" s="5">
        <v>4210</v>
      </c>
      <c r="C182" s="7">
        <v>0.24997137229999999</v>
      </c>
      <c r="D182" s="6">
        <v>0.309</v>
      </c>
      <c r="E182" s="6">
        <v>46.66</v>
      </c>
      <c r="F182" s="6">
        <v>0.7</v>
      </c>
      <c r="G182" s="6">
        <v>0.09</v>
      </c>
      <c r="H182" s="5">
        <v>1</v>
      </c>
      <c r="I182" s="27">
        <f t="shared" si="12"/>
        <v>0.7</v>
      </c>
      <c r="J182" s="27">
        <f t="shared" si="13"/>
        <v>0.09</v>
      </c>
      <c r="K182" s="5">
        <v>130</v>
      </c>
      <c r="L182" s="5">
        <f t="shared" si="14"/>
        <v>0</v>
      </c>
      <c r="M182">
        <f t="shared" si="15"/>
        <v>370</v>
      </c>
      <c r="N182">
        <f t="shared" si="16"/>
        <v>1</v>
      </c>
      <c r="O182">
        <f t="shared" si="17"/>
        <v>0.1</v>
      </c>
    </row>
    <row r="183" spans="1:15">
      <c r="A183" s="5" t="s">
        <v>20</v>
      </c>
      <c r="B183" s="5">
        <v>4210</v>
      </c>
      <c r="C183" s="7">
        <v>8.8690599999999994E-5</v>
      </c>
      <c r="D183" s="6">
        <v>0.10199999999999999</v>
      </c>
      <c r="E183" s="6">
        <v>46.66</v>
      </c>
      <c r="F183" s="6">
        <v>0.7</v>
      </c>
      <c r="G183" s="6">
        <v>0.09</v>
      </c>
      <c r="H183" s="5">
        <v>1</v>
      </c>
      <c r="I183" s="27">
        <f t="shared" si="12"/>
        <v>0.7</v>
      </c>
      <c r="J183" s="27">
        <f t="shared" si="13"/>
        <v>0.09</v>
      </c>
      <c r="K183" s="5">
        <v>0</v>
      </c>
      <c r="L183" s="5">
        <f t="shared" si="14"/>
        <v>0</v>
      </c>
      <c r="M183">
        <f t="shared" si="15"/>
        <v>0</v>
      </c>
      <c r="N183">
        <f t="shared" si="16"/>
        <v>0</v>
      </c>
      <c r="O183">
        <f t="shared" si="17"/>
        <v>0</v>
      </c>
    </row>
    <row r="184" spans="1:15">
      <c r="A184" s="5" t="s">
        <v>20</v>
      </c>
      <c r="B184" s="5">
        <v>4210</v>
      </c>
      <c r="C184" s="7">
        <v>1.4701846613</v>
      </c>
      <c r="D184" s="6">
        <v>0.309</v>
      </c>
      <c r="E184" s="6">
        <v>46.66</v>
      </c>
      <c r="F184" s="6">
        <v>0.7</v>
      </c>
      <c r="G184" s="6">
        <v>0.09</v>
      </c>
      <c r="H184" s="5">
        <v>1</v>
      </c>
      <c r="I184" s="27">
        <f t="shared" si="12"/>
        <v>0.7</v>
      </c>
      <c r="J184" s="27">
        <f t="shared" si="13"/>
        <v>0.09</v>
      </c>
      <c r="K184" s="5">
        <v>763</v>
      </c>
      <c r="L184" s="5">
        <f t="shared" si="14"/>
        <v>2</v>
      </c>
      <c r="M184">
        <f t="shared" si="15"/>
        <v>2179</v>
      </c>
      <c r="N184">
        <f t="shared" si="16"/>
        <v>3</v>
      </c>
      <c r="O184">
        <f t="shared" si="17"/>
        <v>0.4</v>
      </c>
    </row>
    <row r="185" spans="1:15">
      <c r="A185" s="5" t="s">
        <v>20</v>
      </c>
      <c r="B185" s="5">
        <v>4210</v>
      </c>
      <c r="C185" s="7">
        <v>0.24997539630000001</v>
      </c>
      <c r="D185" s="6">
        <v>0.309</v>
      </c>
      <c r="E185" s="6">
        <v>46.66</v>
      </c>
      <c r="F185" s="6">
        <v>0.7</v>
      </c>
      <c r="G185" s="6">
        <v>0.09</v>
      </c>
      <c r="H185" s="5">
        <v>1</v>
      </c>
      <c r="I185" s="27">
        <f t="shared" si="12"/>
        <v>0.7</v>
      </c>
      <c r="J185" s="27">
        <f t="shared" si="13"/>
        <v>0.09</v>
      </c>
      <c r="K185" s="5">
        <v>130</v>
      </c>
      <c r="L185" s="5">
        <f t="shared" si="14"/>
        <v>0</v>
      </c>
      <c r="M185">
        <f t="shared" si="15"/>
        <v>370</v>
      </c>
      <c r="N185">
        <f t="shared" si="16"/>
        <v>1</v>
      </c>
      <c r="O185">
        <f t="shared" si="17"/>
        <v>0.1</v>
      </c>
    </row>
    <row r="186" spans="1:15">
      <c r="A186" s="5" t="s">
        <v>20</v>
      </c>
      <c r="B186" s="5">
        <v>4210</v>
      </c>
      <c r="C186" s="7">
        <v>2.7497132634999999</v>
      </c>
      <c r="D186" s="6">
        <v>0.309</v>
      </c>
      <c r="E186" s="6">
        <v>46.66</v>
      </c>
      <c r="F186" s="6">
        <v>0.7</v>
      </c>
      <c r="G186" s="6">
        <v>0.09</v>
      </c>
      <c r="H186" s="5">
        <v>1</v>
      </c>
      <c r="I186" s="27">
        <f t="shared" si="12"/>
        <v>0.7</v>
      </c>
      <c r="J186" s="27">
        <f t="shared" si="13"/>
        <v>0.09</v>
      </c>
      <c r="K186" s="5">
        <v>1428</v>
      </c>
      <c r="L186" s="5">
        <f t="shared" si="14"/>
        <v>3</v>
      </c>
      <c r="M186">
        <f t="shared" si="15"/>
        <v>4075</v>
      </c>
      <c r="N186">
        <f t="shared" si="16"/>
        <v>6</v>
      </c>
      <c r="O186">
        <f t="shared" si="17"/>
        <v>0.8</v>
      </c>
    </row>
    <row r="187" spans="1:15">
      <c r="A187" s="5" t="s">
        <v>20</v>
      </c>
      <c r="B187" s="5">
        <v>4210</v>
      </c>
      <c r="C187" s="7">
        <v>0.24997338429999999</v>
      </c>
      <c r="D187" s="6">
        <v>0.309</v>
      </c>
      <c r="E187" s="6">
        <v>46.66</v>
      </c>
      <c r="F187" s="6">
        <v>0.7</v>
      </c>
      <c r="G187" s="6">
        <v>0.09</v>
      </c>
      <c r="H187" s="5">
        <v>1</v>
      </c>
      <c r="I187" s="27">
        <f t="shared" si="12"/>
        <v>0.7</v>
      </c>
      <c r="J187" s="27">
        <f t="shared" si="13"/>
        <v>0.09</v>
      </c>
      <c r="K187" s="5">
        <v>130</v>
      </c>
      <c r="L187" s="5">
        <f t="shared" si="14"/>
        <v>0</v>
      </c>
      <c r="M187">
        <f t="shared" si="15"/>
        <v>370</v>
      </c>
      <c r="N187">
        <f t="shared" si="16"/>
        <v>1</v>
      </c>
      <c r="O187">
        <f t="shared" si="17"/>
        <v>0.1</v>
      </c>
    </row>
    <row r="188" spans="1:15">
      <c r="A188" s="5" t="s">
        <v>20</v>
      </c>
      <c r="B188" s="5">
        <v>3200</v>
      </c>
      <c r="C188" s="7">
        <v>1.37592063E-2</v>
      </c>
      <c r="D188" s="6">
        <v>0.28699999999999998</v>
      </c>
      <c r="E188" s="6">
        <v>46.66</v>
      </c>
      <c r="F188" s="6">
        <v>1.2</v>
      </c>
      <c r="G188" s="6">
        <v>6.4000000000000001E-2</v>
      </c>
      <c r="H188" s="5">
        <v>1</v>
      </c>
      <c r="I188" s="27">
        <f t="shared" si="12"/>
        <v>1.2</v>
      </c>
      <c r="J188" s="27">
        <f t="shared" si="13"/>
        <v>6.4000000000000001E-2</v>
      </c>
      <c r="K188" s="5">
        <v>7</v>
      </c>
      <c r="L188" s="5">
        <f t="shared" si="14"/>
        <v>0</v>
      </c>
      <c r="M188">
        <f t="shared" si="15"/>
        <v>19</v>
      </c>
      <c r="N188">
        <f t="shared" si="16"/>
        <v>0</v>
      </c>
      <c r="O188">
        <f t="shared" si="17"/>
        <v>0</v>
      </c>
    </row>
    <row r="189" spans="1:15">
      <c r="A189" s="5" t="s">
        <v>20</v>
      </c>
      <c r="B189" s="5">
        <v>4210</v>
      </c>
      <c r="C189" s="7">
        <v>0.20519815080000001</v>
      </c>
      <c r="D189" s="6">
        <v>0.25800000000000001</v>
      </c>
      <c r="E189" s="6">
        <v>46.66</v>
      </c>
      <c r="F189" s="6">
        <v>0.7</v>
      </c>
      <c r="G189" s="6">
        <v>0.09</v>
      </c>
      <c r="H189" s="5">
        <v>1</v>
      </c>
      <c r="I189" s="27">
        <f t="shared" si="12"/>
        <v>0.7</v>
      </c>
      <c r="J189" s="27">
        <f t="shared" si="13"/>
        <v>0.09</v>
      </c>
      <c r="K189" s="5">
        <v>89</v>
      </c>
      <c r="L189" s="5">
        <f t="shared" si="14"/>
        <v>0</v>
      </c>
      <c r="M189">
        <f t="shared" si="15"/>
        <v>254</v>
      </c>
      <c r="N189">
        <f t="shared" si="16"/>
        <v>0</v>
      </c>
      <c r="O189">
        <f t="shared" si="17"/>
        <v>0.1</v>
      </c>
    </row>
    <row r="190" spans="1:15">
      <c r="A190" s="5" t="s">
        <v>20</v>
      </c>
      <c r="B190" s="5">
        <v>3200</v>
      </c>
      <c r="C190" s="7">
        <v>1.1090303653</v>
      </c>
      <c r="D190" s="6">
        <v>0.23100000000000001</v>
      </c>
      <c r="E190" s="6">
        <v>46.66</v>
      </c>
      <c r="F190" s="6">
        <v>1.2</v>
      </c>
      <c r="G190" s="6">
        <v>6.4000000000000001E-2</v>
      </c>
      <c r="H190" s="5">
        <v>1</v>
      </c>
      <c r="I190" s="27">
        <f t="shared" si="12"/>
        <v>1.2</v>
      </c>
      <c r="J190" s="27">
        <f t="shared" si="13"/>
        <v>6.4000000000000001E-2</v>
      </c>
      <c r="K190" s="5">
        <v>431</v>
      </c>
      <c r="L190" s="5">
        <f t="shared" si="14"/>
        <v>1</v>
      </c>
      <c r="M190">
        <f t="shared" si="15"/>
        <v>1229</v>
      </c>
      <c r="N190">
        <f t="shared" si="16"/>
        <v>3</v>
      </c>
      <c r="O190">
        <f t="shared" si="17"/>
        <v>0.2</v>
      </c>
    </row>
    <row r="191" spans="1:15">
      <c r="A191" s="5" t="s">
        <v>20</v>
      </c>
      <c r="B191" s="5">
        <v>4210</v>
      </c>
      <c r="C191" s="7">
        <v>1.17711156E-2</v>
      </c>
      <c r="D191" s="6">
        <v>0.25800000000000001</v>
      </c>
      <c r="E191" s="6">
        <v>46.66</v>
      </c>
      <c r="F191" s="6">
        <v>0.7</v>
      </c>
      <c r="G191" s="6">
        <v>0.09</v>
      </c>
      <c r="H191" s="5">
        <v>1</v>
      </c>
      <c r="I191" s="27">
        <f t="shared" si="12"/>
        <v>0.7</v>
      </c>
      <c r="J191" s="27">
        <f t="shared" si="13"/>
        <v>0.09</v>
      </c>
      <c r="K191" s="5">
        <v>5</v>
      </c>
      <c r="L191" s="5">
        <f t="shared" si="14"/>
        <v>0</v>
      </c>
      <c r="M191">
        <f t="shared" si="15"/>
        <v>15</v>
      </c>
      <c r="N191">
        <f t="shared" si="16"/>
        <v>0</v>
      </c>
      <c r="O191">
        <f t="shared" si="17"/>
        <v>0</v>
      </c>
    </row>
    <row r="192" spans="1:15">
      <c r="A192" s="5" t="s">
        <v>20</v>
      </c>
      <c r="B192" s="5">
        <v>3200</v>
      </c>
      <c r="C192" s="7">
        <v>4.2499764000000001E-3</v>
      </c>
      <c r="D192" s="6">
        <v>0.28699999999999998</v>
      </c>
      <c r="E192" s="6">
        <v>46.66</v>
      </c>
      <c r="F192" s="6">
        <v>1.2</v>
      </c>
      <c r="G192" s="6">
        <v>6.4000000000000001E-2</v>
      </c>
      <c r="H192" s="5">
        <v>1</v>
      </c>
      <c r="I192" s="27">
        <f t="shared" si="12"/>
        <v>1.2</v>
      </c>
      <c r="J192" s="27">
        <f t="shared" si="13"/>
        <v>6.4000000000000001E-2</v>
      </c>
      <c r="K192" s="5">
        <v>2</v>
      </c>
      <c r="L192" s="5">
        <f t="shared" si="14"/>
        <v>0</v>
      </c>
      <c r="M192">
        <f t="shared" si="15"/>
        <v>6</v>
      </c>
      <c r="N192">
        <f t="shared" si="16"/>
        <v>0</v>
      </c>
      <c r="O192">
        <f t="shared" si="17"/>
        <v>0</v>
      </c>
    </row>
    <row r="193" spans="1:15">
      <c r="A193" s="5" t="s">
        <v>20</v>
      </c>
      <c r="B193" s="5">
        <v>3200</v>
      </c>
      <c r="C193" s="7">
        <v>9.5987534999999995E-3</v>
      </c>
      <c r="D193" s="6">
        <v>0.28699999999999998</v>
      </c>
      <c r="E193" s="6">
        <v>46.66</v>
      </c>
      <c r="F193" s="6">
        <v>1.2</v>
      </c>
      <c r="G193" s="6">
        <v>6.4000000000000001E-2</v>
      </c>
      <c r="H193" s="5">
        <v>1</v>
      </c>
      <c r="I193" s="27">
        <f t="shared" si="12"/>
        <v>1.2</v>
      </c>
      <c r="J193" s="27">
        <f t="shared" si="13"/>
        <v>6.4000000000000001E-2</v>
      </c>
      <c r="K193" s="5">
        <v>5</v>
      </c>
      <c r="L193" s="5">
        <f t="shared" si="14"/>
        <v>0</v>
      </c>
      <c r="M193">
        <f t="shared" si="15"/>
        <v>13</v>
      </c>
      <c r="N193">
        <f t="shared" si="16"/>
        <v>0</v>
      </c>
      <c r="O193">
        <f t="shared" si="17"/>
        <v>0</v>
      </c>
    </row>
    <row r="194" spans="1:15">
      <c r="A194" s="5" t="s">
        <v>20</v>
      </c>
      <c r="B194" s="5">
        <v>4210</v>
      </c>
      <c r="C194" s="7">
        <v>0.167248813</v>
      </c>
      <c r="D194" s="6">
        <v>0.25800000000000001</v>
      </c>
      <c r="E194" s="6">
        <v>46.66</v>
      </c>
      <c r="F194" s="6">
        <v>0.7</v>
      </c>
      <c r="G194" s="6">
        <v>0.09</v>
      </c>
      <c r="H194" s="5">
        <v>1</v>
      </c>
      <c r="I194" s="27">
        <f t="shared" si="12"/>
        <v>0.7</v>
      </c>
      <c r="J194" s="27">
        <f t="shared" si="13"/>
        <v>0.09</v>
      </c>
      <c r="K194" s="5">
        <v>73</v>
      </c>
      <c r="L194" s="5">
        <f t="shared" si="14"/>
        <v>0</v>
      </c>
      <c r="M194">
        <f t="shared" si="15"/>
        <v>207</v>
      </c>
      <c r="N194">
        <f t="shared" si="16"/>
        <v>0</v>
      </c>
      <c r="O194">
        <f t="shared" si="17"/>
        <v>0</v>
      </c>
    </row>
    <row r="195" spans="1:15">
      <c r="A195" s="5" t="s">
        <v>20</v>
      </c>
      <c r="B195" s="5">
        <v>4210</v>
      </c>
      <c r="C195" s="7">
        <v>0.24678283940000001</v>
      </c>
      <c r="D195" s="6">
        <v>0.25800000000000001</v>
      </c>
      <c r="E195" s="6">
        <v>46.66</v>
      </c>
      <c r="F195" s="6">
        <v>0.7</v>
      </c>
      <c r="G195" s="6">
        <v>0.09</v>
      </c>
      <c r="H195" s="5">
        <v>1</v>
      </c>
      <c r="I195" s="27">
        <f t="shared" ref="I195:I258" si="18">F195</f>
        <v>0.7</v>
      </c>
      <c r="J195" s="27">
        <f t="shared" ref="J195:J258" si="19">G195</f>
        <v>0.09</v>
      </c>
      <c r="K195" s="5">
        <v>107</v>
      </c>
      <c r="L195" s="5">
        <f t="shared" ref="L195:L258" si="20">ROUND(E195*D195*C195/12,0)</f>
        <v>0</v>
      </c>
      <c r="M195">
        <f t="shared" ref="M195:M258" si="21">ROUND(E195*D195*C195*102.79,0)</f>
        <v>305</v>
      </c>
      <c r="N195">
        <f t="shared" ref="N195:N258" si="22">ROUND(I195*M195*0.002205,0)</f>
        <v>0</v>
      </c>
      <c r="O195">
        <f t="shared" ref="O195:O258" si="23">ROUND(J195*M195*0.002205,1)</f>
        <v>0.1</v>
      </c>
    </row>
    <row r="196" spans="1:15">
      <c r="A196" s="5" t="s">
        <v>20</v>
      </c>
      <c r="B196" s="5">
        <v>4210</v>
      </c>
      <c r="C196" s="7">
        <v>3.1905448999999999E-3</v>
      </c>
      <c r="D196" s="6">
        <v>0.309</v>
      </c>
      <c r="E196" s="6">
        <v>46.66</v>
      </c>
      <c r="F196" s="6">
        <v>0.7</v>
      </c>
      <c r="G196" s="6">
        <v>0.09</v>
      </c>
      <c r="H196" s="5">
        <v>1</v>
      </c>
      <c r="I196" s="27">
        <f t="shared" si="18"/>
        <v>0.7</v>
      </c>
      <c r="J196" s="27">
        <f t="shared" si="19"/>
        <v>0.09</v>
      </c>
      <c r="K196" s="5">
        <v>2</v>
      </c>
      <c r="L196" s="5">
        <f t="shared" si="20"/>
        <v>0</v>
      </c>
      <c r="M196">
        <f t="shared" si="21"/>
        <v>5</v>
      </c>
      <c r="N196">
        <f t="shared" si="22"/>
        <v>0</v>
      </c>
      <c r="O196">
        <f t="shared" si="23"/>
        <v>0</v>
      </c>
    </row>
    <row r="197" spans="1:15">
      <c r="A197" s="5" t="s">
        <v>20</v>
      </c>
      <c r="B197" s="5">
        <v>4210</v>
      </c>
      <c r="C197" s="7">
        <v>0.24997338429999999</v>
      </c>
      <c r="D197" s="6">
        <v>0.309</v>
      </c>
      <c r="E197" s="6">
        <v>46.66</v>
      </c>
      <c r="F197" s="6">
        <v>0.7</v>
      </c>
      <c r="G197" s="6">
        <v>0.09</v>
      </c>
      <c r="H197" s="5">
        <v>1</v>
      </c>
      <c r="I197" s="27">
        <f t="shared" si="18"/>
        <v>0.7</v>
      </c>
      <c r="J197" s="27">
        <f t="shared" si="19"/>
        <v>0.09</v>
      </c>
      <c r="K197" s="5">
        <v>130</v>
      </c>
      <c r="L197" s="5">
        <f t="shared" si="20"/>
        <v>0</v>
      </c>
      <c r="M197">
        <f t="shared" si="21"/>
        <v>370</v>
      </c>
      <c r="N197">
        <f t="shared" si="22"/>
        <v>1</v>
      </c>
      <c r="O197">
        <f t="shared" si="23"/>
        <v>0.1</v>
      </c>
    </row>
    <row r="198" spans="1:15">
      <c r="A198" s="5" t="s">
        <v>20</v>
      </c>
      <c r="B198" s="5">
        <v>4210</v>
      </c>
      <c r="C198" s="7">
        <v>1.8559931662</v>
      </c>
      <c r="D198" s="6">
        <v>0.25800000000000001</v>
      </c>
      <c r="E198" s="6">
        <v>46.66</v>
      </c>
      <c r="F198" s="6">
        <v>0.7</v>
      </c>
      <c r="G198" s="6">
        <v>0.09</v>
      </c>
      <c r="H198" s="5">
        <v>1</v>
      </c>
      <c r="I198" s="27">
        <f t="shared" si="18"/>
        <v>0.7</v>
      </c>
      <c r="J198" s="27">
        <f t="shared" si="19"/>
        <v>0.09</v>
      </c>
      <c r="K198" s="5">
        <v>805</v>
      </c>
      <c r="L198" s="5">
        <f t="shared" si="20"/>
        <v>2</v>
      </c>
      <c r="M198">
        <f t="shared" si="21"/>
        <v>2297</v>
      </c>
      <c r="N198">
        <f t="shared" si="22"/>
        <v>4</v>
      </c>
      <c r="O198">
        <f t="shared" si="23"/>
        <v>0.5</v>
      </c>
    </row>
    <row r="199" spans="1:15">
      <c r="A199" s="5" t="s">
        <v>20</v>
      </c>
      <c r="B199" s="5">
        <v>4210</v>
      </c>
      <c r="C199" s="7">
        <v>3.1570831999999998E-3</v>
      </c>
      <c r="D199" s="6">
        <v>0.25800000000000001</v>
      </c>
      <c r="E199" s="6">
        <v>46.66</v>
      </c>
      <c r="F199" s="6">
        <v>0.7</v>
      </c>
      <c r="G199" s="6">
        <v>0.09</v>
      </c>
      <c r="H199" s="5">
        <v>1</v>
      </c>
      <c r="I199" s="27">
        <f t="shared" si="18"/>
        <v>0.7</v>
      </c>
      <c r="J199" s="27">
        <f t="shared" si="19"/>
        <v>0.09</v>
      </c>
      <c r="K199" s="5">
        <v>1</v>
      </c>
      <c r="L199" s="5">
        <f t="shared" si="20"/>
        <v>0</v>
      </c>
      <c r="M199">
        <f t="shared" si="21"/>
        <v>4</v>
      </c>
      <c r="N199">
        <f t="shared" si="22"/>
        <v>0</v>
      </c>
      <c r="O199">
        <f t="shared" si="23"/>
        <v>0</v>
      </c>
    </row>
    <row r="200" spans="1:15">
      <c r="A200" s="5" t="s">
        <v>20</v>
      </c>
      <c r="B200" s="5">
        <v>3200</v>
      </c>
      <c r="C200" s="7">
        <v>1.67261384E-2</v>
      </c>
      <c r="D200" s="6">
        <v>0.28699999999999998</v>
      </c>
      <c r="E200" s="6">
        <v>46.66</v>
      </c>
      <c r="F200" s="6">
        <v>1.2</v>
      </c>
      <c r="G200" s="6">
        <v>6.4000000000000001E-2</v>
      </c>
      <c r="H200" s="5">
        <v>1</v>
      </c>
      <c r="I200" s="27">
        <f t="shared" si="18"/>
        <v>1.2</v>
      </c>
      <c r="J200" s="27">
        <f t="shared" si="19"/>
        <v>6.4000000000000001E-2</v>
      </c>
      <c r="K200" s="5">
        <v>8</v>
      </c>
      <c r="L200" s="5">
        <f t="shared" si="20"/>
        <v>0</v>
      </c>
      <c r="M200">
        <f t="shared" si="21"/>
        <v>23</v>
      </c>
      <c r="N200">
        <f t="shared" si="22"/>
        <v>0</v>
      </c>
      <c r="O200">
        <f t="shared" si="23"/>
        <v>0</v>
      </c>
    </row>
    <row r="201" spans="1:15">
      <c r="A201" s="5" t="s">
        <v>20</v>
      </c>
      <c r="B201" s="5">
        <v>1750</v>
      </c>
      <c r="C201" s="7">
        <v>1.0525371690000001</v>
      </c>
      <c r="D201" s="6">
        <v>0.76800000000000002</v>
      </c>
      <c r="E201" s="6">
        <v>46.66</v>
      </c>
      <c r="F201" s="6">
        <v>1.8</v>
      </c>
      <c r="G201" s="6">
        <v>0.47799999999999998</v>
      </c>
      <c r="H201" s="5">
        <v>1</v>
      </c>
      <c r="I201" s="27">
        <f t="shared" si="18"/>
        <v>1.8</v>
      </c>
      <c r="J201" s="27">
        <f t="shared" si="19"/>
        <v>0.47799999999999998</v>
      </c>
      <c r="K201" s="5">
        <v>1358</v>
      </c>
      <c r="L201" s="5">
        <f t="shared" si="20"/>
        <v>3</v>
      </c>
      <c r="M201">
        <f t="shared" si="21"/>
        <v>3877</v>
      </c>
      <c r="N201">
        <f t="shared" si="22"/>
        <v>15</v>
      </c>
      <c r="O201">
        <f t="shared" si="23"/>
        <v>4.0999999999999996</v>
      </c>
    </row>
    <row r="202" spans="1:15">
      <c r="A202" s="5" t="s">
        <v>20</v>
      </c>
      <c r="B202" s="5">
        <v>1750</v>
      </c>
      <c r="C202" s="7">
        <v>5.6268080000000003E-4</v>
      </c>
      <c r="D202" s="6">
        <v>0.76800000000000002</v>
      </c>
      <c r="E202" s="6">
        <v>46.66</v>
      </c>
      <c r="F202" s="6">
        <v>1.8</v>
      </c>
      <c r="G202" s="6">
        <v>0.47799999999999998</v>
      </c>
      <c r="H202" s="5">
        <v>1</v>
      </c>
      <c r="I202" s="27">
        <f t="shared" si="18"/>
        <v>1.8</v>
      </c>
      <c r="J202" s="27">
        <f t="shared" si="19"/>
        <v>0.47799999999999998</v>
      </c>
      <c r="K202" s="5">
        <v>1</v>
      </c>
      <c r="L202" s="5">
        <f t="shared" si="20"/>
        <v>0</v>
      </c>
      <c r="M202">
        <f t="shared" si="21"/>
        <v>2</v>
      </c>
      <c r="N202">
        <f t="shared" si="22"/>
        <v>0</v>
      </c>
      <c r="O202">
        <f t="shared" si="23"/>
        <v>0</v>
      </c>
    </row>
    <row r="203" spans="1:15">
      <c r="A203" s="5" t="s">
        <v>20</v>
      </c>
      <c r="B203" s="5">
        <v>4210</v>
      </c>
      <c r="C203" s="7">
        <v>7.9403654700000006E-2</v>
      </c>
      <c r="D203" s="6">
        <v>0.25800000000000001</v>
      </c>
      <c r="E203" s="6">
        <v>46.66</v>
      </c>
      <c r="F203" s="6">
        <v>0.7</v>
      </c>
      <c r="G203" s="6">
        <v>0.09</v>
      </c>
      <c r="H203" s="5">
        <v>1</v>
      </c>
      <c r="I203" s="27">
        <f t="shared" si="18"/>
        <v>0.7</v>
      </c>
      <c r="J203" s="27">
        <f t="shared" si="19"/>
        <v>0.09</v>
      </c>
      <c r="K203" s="5">
        <v>34</v>
      </c>
      <c r="L203" s="5">
        <f t="shared" si="20"/>
        <v>0</v>
      </c>
      <c r="M203">
        <f t="shared" si="21"/>
        <v>98</v>
      </c>
      <c r="N203">
        <f t="shared" si="22"/>
        <v>0</v>
      </c>
      <c r="O203">
        <f t="shared" si="23"/>
        <v>0</v>
      </c>
    </row>
    <row r="204" spans="1:15">
      <c r="A204" s="5" t="s">
        <v>20</v>
      </c>
      <c r="B204" s="5">
        <v>4210</v>
      </c>
      <c r="C204" s="7">
        <v>0.135315832</v>
      </c>
      <c r="D204" s="6">
        <v>0.10199999999999999</v>
      </c>
      <c r="E204" s="6">
        <v>46.66</v>
      </c>
      <c r="F204" s="6">
        <v>0.7</v>
      </c>
      <c r="G204" s="6">
        <v>0.09</v>
      </c>
      <c r="H204" s="5">
        <v>1</v>
      </c>
      <c r="I204" s="27">
        <f t="shared" si="18"/>
        <v>0.7</v>
      </c>
      <c r="J204" s="27">
        <f t="shared" si="19"/>
        <v>0.09</v>
      </c>
      <c r="K204" s="5">
        <v>23</v>
      </c>
      <c r="L204" s="5">
        <f t="shared" si="20"/>
        <v>0</v>
      </c>
      <c r="M204">
        <f t="shared" si="21"/>
        <v>66</v>
      </c>
      <c r="N204">
        <f t="shared" si="22"/>
        <v>0</v>
      </c>
      <c r="O204">
        <f t="shared" si="23"/>
        <v>0</v>
      </c>
    </row>
    <row r="205" spans="1:15">
      <c r="A205" s="5" t="s">
        <v>20</v>
      </c>
      <c r="B205" s="5">
        <v>4210</v>
      </c>
      <c r="C205" s="7">
        <v>8.0436191000000004E-2</v>
      </c>
      <c r="D205" s="6">
        <v>0.309</v>
      </c>
      <c r="E205" s="6">
        <v>46.66</v>
      </c>
      <c r="F205" s="6">
        <v>0.7</v>
      </c>
      <c r="G205" s="6">
        <v>0.09</v>
      </c>
      <c r="H205" s="5">
        <v>1</v>
      </c>
      <c r="I205" s="27">
        <f t="shared" si="18"/>
        <v>0.7</v>
      </c>
      <c r="J205" s="27">
        <f t="shared" si="19"/>
        <v>0.09</v>
      </c>
      <c r="K205" s="5">
        <v>42</v>
      </c>
      <c r="L205" s="5">
        <f t="shared" si="20"/>
        <v>0</v>
      </c>
      <c r="M205">
        <f t="shared" si="21"/>
        <v>119</v>
      </c>
      <c r="N205">
        <f t="shared" si="22"/>
        <v>0</v>
      </c>
      <c r="O205">
        <f t="shared" si="23"/>
        <v>0</v>
      </c>
    </row>
    <row r="206" spans="1:15">
      <c r="A206" s="5" t="s">
        <v>20</v>
      </c>
      <c r="B206" s="5">
        <v>4210</v>
      </c>
      <c r="C206" s="7">
        <v>0.43166824729999997</v>
      </c>
      <c r="D206" s="6">
        <v>0.25800000000000001</v>
      </c>
      <c r="E206" s="6">
        <v>46.66</v>
      </c>
      <c r="F206" s="6">
        <v>0.7</v>
      </c>
      <c r="G206" s="6">
        <v>0.09</v>
      </c>
      <c r="H206" s="5">
        <v>1</v>
      </c>
      <c r="I206" s="27">
        <f t="shared" si="18"/>
        <v>0.7</v>
      </c>
      <c r="J206" s="27">
        <f t="shared" si="19"/>
        <v>0.09</v>
      </c>
      <c r="K206" s="5">
        <v>187</v>
      </c>
      <c r="L206" s="5">
        <f t="shared" si="20"/>
        <v>0</v>
      </c>
      <c r="M206">
        <f t="shared" si="21"/>
        <v>534</v>
      </c>
      <c r="N206">
        <f t="shared" si="22"/>
        <v>1</v>
      </c>
      <c r="O206">
        <f t="shared" si="23"/>
        <v>0.1</v>
      </c>
    </row>
    <row r="207" spans="1:15">
      <c r="A207" s="5" t="s">
        <v>20</v>
      </c>
      <c r="B207" s="5">
        <v>4210</v>
      </c>
      <c r="C207" s="7">
        <v>0.33095956180000002</v>
      </c>
      <c r="D207" s="6">
        <v>0.309</v>
      </c>
      <c r="E207" s="6">
        <v>46.66</v>
      </c>
      <c r="F207" s="6">
        <v>0.7</v>
      </c>
      <c r="G207" s="6">
        <v>0.09</v>
      </c>
      <c r="H207" s="5">
        <v>1</v>
      </c>
      <c r="I207" s="27">
        <f t="shared" si="18"/>
        <v>0.7</v>
      </c>
      <c r="J207" s="27">
        <f t="shared" si="19"/>
        <v>0.09</v>
      </c>
      <c r="K207" s="5">
        <v>172</v>
      </c>
      <c r="L207" s="5">
        <f t="shared" si="20"/>
        <v>0</v>
      </c>
      <c r="M207">
        <f t="shared" si="21"/>
        <v>490</v>
      </c>
      <c r="N207">
        <f t="shared" si="22"/>
        <v>1</v>
      </c>
      <c r="O207">
        <f t="shared" si="23"/>
        <v>0.1</v>
      </c>
    </row>
    <row r="208" spans="1:15">
      <c r="A208" s="5" t="s">
        <v>20</v>
      </c>
      <c r="B208" s="5">
        <v>4210</v>
      </c>
      <c r="C208" s="7">
        <v>0.24997539630000001</v>
      </c>
      <c r="D208" s="6">
        <v>0.309</v>
      </c>
      <c r="E208" s="6">
        <v>46.66</v>
      </c>
      <c r="F208" s="6">
        <v>0.7</v>
      </c>
      <c r="G208" s="6">
        <v>0.09</v>
      </c>
      <c r="H208" s="5">
        <v>1</v>
      </c>
      <c r="I208" s="27">
        <f t="shared" si="18"/>
        <v>0.7</v>
      </c>
      <c r="J208" s="27">
        <f t="shared" si="19"/>
        <v>0.09</v>
      </c>
      <c r="K208" s="5">
        <v>130</v>
      </c>
      <c r="L208" s="5">
        <f t="shared" si="20"/>
        <v>0</v>
      </c>
      <c r="M208">
        <f t="shared" si="21"/>
        <v>370</v>
      </c>
      <c r="N208">
        <f t="shared" si="22"/>
        <v>1</v>
      </c>
      <c r="O208">
        <f t="shared" si="23"/>
        <v>0.1</v>
      </c>
    </row>
    <row r="209" spans="1:15">
      <c r="A209" s="5" t="s">
        <v>20</v>
      </c>
      <c r="B209" s="5">
        <v>4210</v>
      </c>
      <c r="C209" s="7">
        <v>0.40098369849999999</v>
      </c>
      <c r="D209" s="6">
        <v>0.309</v>
      </c>
      <c r="E209" s="6">
        <v>46.66</v>
      </c>
      <c r="F209" s="6">
        <v>0.7</v>
      </c>
      <c r="G209" s="6">
        <v>0.09</v>
      </c>
      <c r="H209" s="5">
        <v>1</v>
      </c>
      <c r="I209" s="27">
        <f t="shared" si="18"/>
        <v>0.7</v>
      </c>
      <c r="J209" s="27">
        <f t="shared" si="19"/>
        <v>0.09</v>
      </c>
      <c r="K209" s="5">
        <v>260</v>
      </c>
      <c r="L209" s="5">
        <f t="shared" si="20"/>
        <v>0</v>
      </c>
      <c r="M209">
        <f t="shared" si="21"/>
        <v>594</v>
      </c>
      <c r="N209">
        <f t="shared" si="22"/>
        <v>1</v>
      </c>
      <c r="O209">
        <f t="shared" si="23"/>
        <v>0.1</v>
      </c>
    </row>
    <row r="210" spans="1:15">
      <c r="A210" s="5" t="s">
        <v>20</v>
      </c>
      <c r="B210" s="5">
        <v>4210</v>
      </c>
      <c r="C210" s="7">
        <v>0.41686645239999998</v>
      </c>
      <c r="D210" s="6">
        <v>0.309</v>
      </c>
      <c r="E210" s="6">
        <v>46.66</v>
      </c>
      <c r="F210" s="6">
        <v>0.7</v>
      </c>
      <c r="G210" s="6">
        <v>0.09</v>
      </c>
      <c r="H210" s="5">
        <v>1</v>
      </c>
      <c r="I210" s="27">
        <f t="shared" si="18"/>
        <v>0.7</v>
      </c>
      <c r="J210" s="27">
        <f t="shared" si="19"/>
        <v>0.09</v>
      </c>
      <c r="K210" s="5">
        <v>216</v>
      </c>
      <c r="L210" s="5">
        <f t="shared" si="20"/>
        <v>1</v>
      </c>
      <c r="M210">
        <f t="shared" si="21"/>
        <v>618</v>
      </c>
      <c r="N210">
        <f t="shared" si="22"/>
        <v>1</v>
      </c>
      <c r="O210">
        <f t="shared" si="23"/>
        <v>0.1</v>
      </c>
    </row>
    <row r="211" spans="1:15">
      <c r="A211" s="5" t="s">
        <v>20</v>
      </c>
      <c r="B211" s="5">
        <v>4210</v>
      </c>
      <c r="C211" s="7">
        <v>0.2171861414</v>
      </c>
      <c r="D211" s="6">
        <v>0.309</v>
      </c>
      <c r="E211" s="6">
        <v>46.66</v>
      </c>
      <c r="F211" s="6">
        <v>0.7</v>
      </c>
      <c r="G211" s="6">
        <v>0.09</v>
      </c>
      <c r="H211" s="5">
        <v>1</v>
      </c>
      <c r="I211" s="27">
        <f t="shared" si="18"/>
        <v>0.7</v>
      </c>
      <c r="J211" s="27">
        <f t="shared" si="19"/>
        <v>0.09</v>
      </c>
      <c r="K211" s="5">
        <v>113</v>
      </c>
      <c r="L211" s="5">
        <f t="shared" si="20"/>
        <v>0</v>
      </c>
      <c r="M211">
        <f t="shared" si="21"/>
        <v>322</v>
      </c>
      <c r="N211">
        <f t="shared" si="22"/>
        <v>0</v>
      </c>
      <c r="O211">
        <f t="shared" si="23"/>
        <v>0.1</v>
      </c>
    </row>
    <row r="212" spans="1:15">
      <c r="A212" s="5" t="s">
        <v>20</v>
      </c>
      <c r="B212" s="5">
        <v>4210</v>
      </c>
      <c r="C212" s="7">
        <v>6.13987847E-2</v>
      </c>
      <c r="D212" s="6">
        <v>0.309</v>
      </c>
      <c r="E212" s="6">
        <v>46.66</v>
      </c>
      <c r="F212" s="6">
        <v>0.7</v>
      </c>
      <c r="G212" s="6">
        <v>0.09</v>
      </c>
      <c r="H212" s="5">
        <v>1</v>
      </c>
      <c r="I212" s="27">
        <f t="shared" si="18"/>
        <v>0.7</v>
      </c>
      <c r="J212" s="27">
        <f t="shared" si="19"/>
        <v>0.09</v>
      </c>
      <c r="K212" s="5">
        <v>32</v>
      </c>
      <c r="L212" s="5">
        <f t="shared" si="20"/>
        <v>0</v>
      </c>
      <c r="M212">
        <f t="shared" si="21"/>
        <v>91</v>
      </c>
      <c r="N212">
        <f t="shared" si="22"/>
        <v>0</v>
      </c>
      <c r="O212">
        <f t="shared" si="23"/>
        <v>0</v>
      </c>
    </row>
    <row r="213" spans="1:15">
      <c r="A213" s="5" t="s">
        <v>20</v>
      </c>
      <c r="B213" s="5">
        <v>4210</v>
      </c>
      <c r="C213" s="7">
        <v>0.1858805499</v>
      </c>
      <c r="D213" s="6">
        <v>0.309</v>
      </c>
      <c r="E213" s="6">
        <v>46.66</v>
      </c>
      <c r="F213" s="6">
        <v>0.7</v>
      </c>
      <c r="G213" s="6">
        <v>0.09</v>
      </c>
      <c r="H213" s="5">
        <v>1</v>
      </c>
      <c r="I213" s="27">
        <f t="shared" si="18"/>
        <v>0.7</v>
      </c>
      <c r="J213" s="27">
        <f t="shared" si="19"/>
        <v>0.09</v>
      </c>
      <c r="K213" s="5">
        <v>260</v>
      </c>
      <c r="L213" s="5">
        <f t="shared" si="20"/>
        <v>0</v>
      </c>
      <c r="M213">
        <f t="shared" si="21"/>
        <v>275</v>
      </c>
      <c r="N213">
        <f t="shared" si="22"/>
        <v>0</v>
      </c>
      <c r="O213">
        <f t="shared" si="23"/>
        <v>0.1</v>
      </c>
    </row>
    <row r="214" spans="1:15">
      <c r="A214" s="5" t="s">
        <v>20</v>
      </c>
      <c r="B214" s="5">
        <v>4210</v>
      </c>
      <c r="C214" s="7">
        <v>9.7307045999999994E-2</v>
      </c>
      <c r="D214" s="6">
        <v>0.25800000000000001</v>
      </c>
      <c r="E214" s="6">
        <v>46.66</v>
      </c>
      <c r="F214" s="6">
        <v>0.7</v>
      </c>
      <c r="G214" s="6">
        <v>0.09</v>
      </c>
      <c r="H214" s="5">
        <v>1</v>
      </c>
      <c r="I214" s="27">
        <f t="shared" si="18"/>
        <v>0.7</v>
      </c>
      <c r="J214" s="27">
        <f t="shared" si="19"/>
        <v>0.09</v>
      </c>
      <c r="K214" s="5">
        <v>42</v>
      </c>
      <c r="L214" s="5">
        <f t="shared" si="20"/>
        <v>0</v>
      </c>
      <c r="M214">
        <f t="shared" si="21"/>
        <v>120</v>
      </c>
      <c r="N214">
        <f t="shared" si="22"/>
        <v>0</v>
      </c>
      <c r="O214">
        <f t="shared" si="23"/>
        <v>0</v>
      </c>
    </row>
    <row r="215" spans="1:15">
      <c r="A215" s="5" t="s">
        <v>20</v>
      </c>
      <c r="B215" s="5">
        <v>4210</v>
      </c>
      <c r="C215" s="7">
        <v>5.7313599200000002E-2</v>
      </c>
      <c r="D215" s="6">
        <v>0.10199999999999999</v>
      </c>
      <c r="E215" s="6">
        <v>46.66</v>
      </c>
      <c r="F215" s="6">
        <v>0.7</v>
      </c>
      <c r="G215" s="6">
        <v>0.09</v>
      </c>
      <c r="H215" s="5">
        <v>1</v>
      </c>
      <c r="I215" s="27">
        <f t="shared" si="18"/>
        <v>0.7</v>
      </c>
      <c r="J215" s="27">
        <f t="shared" si="19"/>
        <v>0.09</v>
      </c>
      <c r="K215" s="5">
        <v>10</v>
      </c>
      <c r="L215" s="5">
        <f t="shared" si="20"/>
        <v>0</v>
      </c>
      <c r="M215">
        <f t="shared" si="21"/>
        <v>28</v>
      </c>
      <c r="N215">
        <f t="shared" si="22"/>
        <v>0</v>
      </c>
      <c r="O215">
        <f t="shared" si="23"/>
        <v>0</v>
      </c>
    </row>
    <row r="216" spans="1:15">
      <c r="A216" s="5" t="s">
        <v>20</v>
      </c>
      <c r="B216" s="5">
        <v>4210</v>
      </c>
      <c r="C216" s="7">
        <v>0.110113208</v>
      </c>
      <c r="D216" s="6">
        <v>0.309</v>
      </c>
      <c r="E216" s="6">
        <v>46.66</v>
      </c>
      <c r="F216" s="6">
        <v>0.7</v>
      </c>
      <c r="G216" s="6">
        <v>0.09</v>
      </c>
      <c r="H216" s="5">
        <v>1</v>
      </c>
      <c r="I216" s="27">
        <f t="shared" si="18"/>
        <v>0.7</v>
      </c>
      <c r="J216" s="27">
        <f t="shared" si="19"/>
        <v>0.09</v>
      </c>
      <c r="K216" s="5">
        <v>57</v>
      </c>
      <c r="L216" s="5">
        <f t="shared" si="20"/>
        <v>0</v>
      </c>
      <c r="M216">
        <f t="shared" si="21"/>
        <v>163</v>
      </c>
      <c r="N216">
        <f t="shared" si="22"/>
        <v>0</v>
      </c>
      <c r="O216">
        <f t="shared" si="23"/>
        <v>0</v>
      </c>
    </row>
    <row r="217" spans="1:15">
      <c r="A217" s="5" t="s">
        <v>20</v>
      </c>
      <c r="B217" s="5">
        <v>3200</v>
      </c>
      <c r="C217" s="7">
        <v>1.72616518E-2</v>
      </c>
      <c r="D217" s="6">
        <v>0.28699999999999998</v>
      </c>
      <c r="E217" s="6">
        <v>46.66</v>
      </c>
      <c r="F217" s="6">
        <v>1.2</v>
      </c>
      <c r="G217" s="6">
        <v>6.4000000000000001E-2</v>
      </c>
      <c r="H217" s="5">
        <v>1</v>
      </c>
      <c r="I217" s="27">
        <f t="shared" si="18"/>
        <v>1.2</v>
      </c>
      <c r="J217" s="27">
        <f t="shared" si="19"/>
        <v>6.4000000000000001E-2</v>
      </c>
      <c r="K217" s="5">
        <v>8</v>
      </c>
      <c r="L217" s="5">
        <f t="shared" si="20"/>
        <v>0</v>
      </c>
      <c r="M217">
        <f t="shared" si="21"/>
        <v>24</v>
      </c>
      <c r="N217">
        <f t="shared" si="22"/>
        <v>0</v>
      </c>
      <c r="O217">
        <f t="shared" si="23"/>
        <v>0</v>
      </c>
    </row>
    <row r="218" spans="1:15">
      <c r="A218" s="5" t="s">
        <v>20</v>
      </c>
      <c r="B218" s="5">
        <v>4210</v>
      </c>
      <c r="C218" s="7">
        <v>0.30703055359999998</v>
      </c>
      <c r="D218" s="6">
        <v>0.10199999999999999</v>
      </c>
      <c r="E218" s="6">
        <v>46.66</v>
      </c>
      <c r="F218" s="6">
        <v>0.7</v>
      </c>
      <c r="G218" s="6">
        <v>0.09</v>
      </c>
      <c r="H218" s="5">
        <v>1</v>
      </c>
      <c r="I218" s="27">
        <f t="shared" si="18"/>
        <v>0.7</v>
      </c>
      <c r="J218" s="27">
        <f t="shared" si="19"/>
        <v>0.09</v>
      </c>
      <c r="K218" s="5">
        <v>53</v>
      </c>
      <c r="L218" s="5">
        <f t="shared" si="20"/>
        <v>0</v>
      </c>
      <c r="M218">
        <f t="shared" si="21"/>
        <v>150</v>
      </c>
      <c r="N218">
        <f t="shared" si="22"/>
        <v>0</v>
      </c>
      <c r="O218">
        <f t="shared" si="23"/>
        <v>0</v>
      </c>
    </row>
    <row r="219" spans="1:15">
      <c r="A219" s="5" t="s">
        <v>20</v>
      </c>
      <c r="B219" s="5">
        <v>3100</v>
      </c>
      <c r="C219" s="7">
        <v>0.2392073109</v>
      </c>
      <c r="D219" s="6">
        <v>0.252</v>
      </c>
      <c r="E219" s="6">
        <v>46.66</v>
      </c>
      <c r="F219" s="6">
        <v>1.2</v>
      </c>
      <c r="G219" s="6">
        <v>6.4000000000000001E-2</v>
      </c>
      <c r="H219" s="5">
        <v>1</v>
      </c>
      <c r="I219" s="27">
        <f t="shared" si="18"/>
        <v>1.2</v>
      </c>
      <c r="J219" s="27">
        <f t="shared" si="19"/>
        <v>6.4000000000000001E-2</v>
      </c>
      <c r="K219" s="5">
        <v>101</v>
      </c>
      <c r="L219" s="5">
        <f t="shared" si="20"/>
        <v>0</v>
      </c>
      <c r="M219">
        <f t="shared" si="21"/>
        <v>289</v>
      </c>
      <c r="N219">
        <f t="shared" si="22"/>
        <v>1</v>
      </c>
      <c r="O219">
        <f t="shared" si="23"/>
        <v>0</v>
      </c>
    </row>
    <row r="220" spans="1:15">
      <c r="A220" s="5" t="s">
        <v>20</v>
      </c>
      <c r="B220" s="5">
        <v>3100</v>
      </c>
      <c r="C220" s="7">
        <v>0.1311566629</v>
      </c>
      <c r="D220" s="6">
        <v>0.3</v>
      </c>
      <c r="E220" s="6">
        <v>46.66</v>
      </c>
      <c r="F220" s="6">
        <v>1.2</v>
      </c>
      <c r="G220" s="6">
        <v>6.4000000000000001E-2</v>
      </c>
      <c r="H220" s="5">
        <v>1</v>
      </c>
      <c r="I220" s="27">
        <f t="shared" si="18"/>
        <v>1.2</v>
      </c>
      <c r="J220" s="27">
        <f t="shared" si="19"/>
        <v>6.4000000000000001E-2</v>
      </c>
      <c r="K220" s="5">
        <v>73</v>
      </c>
      <c r="L220" s="5">
        <f t="shared" si="20"/>
        <v>0</v>
      </c>
      <c r="M220">
        <f t="shared" si="21"/>
        <v>189</v>
      </c>
      <c r="N220">
        <f t="shared" si="22"/>
        <v>1</v>
      </c>
      <c r="O220">
        <f t="shared" si="23"/>
        <v>0</v>
      </c>
    </row>
    <row r="221" spans="1:15">
      <c r="A221" s="5" t="s">
        <v>20</v>
      </c>
      <c r="B221" s="5">
        <v>3100</v>
      </c>
      <c r="C221" s="7">
        <v>2.1571962831999998</v>
      </c>
      <c r="D221" s="6">
        <v>0.252</v>
      </c>
      <c r="E221" s="6">
        <v>46.66</v>
      </c>
      <c r="F221" s="6">
        <v>1.2</v>
      </c>
      <c r="G221" s="6">
        <v>6.4000000000000001E-2</v>
      </c>
      <c r="H221" s="5">
        <v>1</v>
      </c>
      <c r="I221" s="27">
        <f t="shared" si="18"/>
        <v>1.2</v>
      </c>
      <c r="J221" s="27">
        <f t="shared" si="19"/>
        <v>6.4000000000000001E-2</v>
      </c>
      <c r="K221" s="5">
        <v>914</v>
      </c>
      <c r="L221" s="5">
        <f t="shared" si="20"/>
        <v>2</v>
      </c>
      <c r="M221">
        <f t="shared" si="21"/>
        <v>2607</v>
      </c>
      <c r="N221">
        <f t="shared" si="22"/>
        <v>7</v>
      </c>
      <c r="O221">
        <f t="shared" si="23"/>
        <v>0.4</v>
      </c>
    </row>
    <row r="222" spans="1:15">
      <c r="A222" s="5" t="s">
        <v>20</v>
      </c>
      <c r="B222" s="5">
        <v>4210</v>
      </c>
      <c r="C222" s="7">
        <v>5.0717989980000002</v>
      </c>
      <c r="D222" s="6">
        <v>0.309</v>
      </c>
      <c r="E222" s="6">
        <v>46.66</v>
      </c>
      <c r="F222" s="6">
        <v>0.7</v>
      </c>
      <c r="G222" s="6">
        <v>0.09</v>
      </c>
      <c r="H222" s="5">
        <v>1</v>
      </c>
      <c r="I222" s="27">
        <f t="shared" si="18"/>
        <v>0.7</v>
      </c>
      <c r="J222" s="27">
        <f t="shared" si="19"/>
        <v>0.09</v>
      </c>
      <c r="K222" s="5">
        <v>2634</v>
      </c>
      <c r="L222" s="5">
        <f t="shared" si="20"/>
        <v>6</v>
      </c>
      <c r="M222">
        <f t="shared" si="21"/>
        <v>7517</v>
      </c>
      <c r="N222">
        <f t="shared" si="22"/>
        <v>12</v>
      </c>
      <c r="O222">
        <f t="shared" si="23"/>
        <v>1.5</v>
      </c>
    </row>
    <row r="223" spans="1:15">
      <c r="A223" s="5" t="s">
        <v>20</v>
      </c>
      <c r="B223" s="5">
        <v>4210</v>
      </c>
      <c r="C223" s="7">
        <v>0.87129448679999999</v>
      </c>
      <c r="D223" s="6">
        <v>0.10199999999999999</v>
      </c>
      <c r="E223" s="6">
        <v>46.66</v>
      </c>
      <c r="F223" s="6">
        <v>0.7</v>
      </c>
      <c r="G223" s="6">
        <v>0.09</v>
      </c>
      <c r="H223" s="5">
        <v>1</v>
      </c>
      <c r="I223" s="27">
        <f t="shared" si="18"/>
        <v>0.7</v>
      </c>
      <c r="J223" s="27">
        <f t="shared" si="19"/>
        <v>0.09</v>
      </c>
      <c r="K223" s="5">
        <v>171</v>
      </c>
      <c r="L223" s="5">
        <f t="shared" si="20"/>
        <v>0</v>
      </c>
      <c r="M223">
        <f t="shared" si="21"/>
        <v>426</v>
      </c>
      <c r="N223">
        <f t="shared" si="22"/>
        <v>1</v>
      </c>
      <c r="O223">
        <f t="shared" si="23"/>
        <v>0.1</v>
      </c>
    </row>
    <row r="224" spans="1:15">
      <c r="A224" s="5" t="s">
        <v>20</v>
      </c>
      <c r="B224" s="5">
        <v>3200</v>
      </c>
      <c r="C224" s="7">
        <v>0.1677522709</v>
      </c>
      <c r="D224" s="6">
        <v>0.23100000000000001</v>
      </c>
      <c r="E224" s="6">
        <v>46.66</v>
      </c>
      <c r="F224" s="6">
        <v>1.2</v>
      </c>
      <c r="G224" s="6">
        <v>6.4000000000000001E-2</v>
      </c>
      <c r="H224" s="5">
        <v>1</v>
      </c>
      <c r="I224" s="27">
        <f t="shared" si="18"/>
        <v>1.2</v>
      </c>
      <c r="J224" s="27">
        <f t="shared" si="19"/>
        <v>6.4000000000000001E-2</v>
      </c>
      <c r="K224" s="5">
        <v>65</v>
      </c>
      <c r="L224" s="5">
        <f t="shared" si="20"/>
        <v>0</v>
      </c>
      <c r="M224">
        <f t="shared" si="21"/>
        <v>186</v>
      </c>
      <c r="N224">
        <f t="shared" si="22"/>
        <v>0</v>
      </c>
      <c r="O224">
        <f t="shared" si="23"/>
        <v>0</v>
      </c>
    </row>
    <row r="225" spans="1:15">
      <c r="A225" s="5" t="s">
        <v>20</v>
      </c>
      <c r="B225" s="5">
        <v>3200</v>
      </c>
      <c r="C225" s="7">
        <v>1.2628949400000001E-2</v>
      </c>
      <c r="D225" s="6">
        <v>0.28699999999999998</v>
      </c>
      <c r="E225" s="6">
        <v>46.66</v>
      </c>
      <c r="F225" s="6">
        <v>1.2</v>
      </c>
      <c r="G225" s="6">
        <v>6.4000000000000001E-2</v>
      </c>
      <c r="H225" s="5">
        <v>1</v>
      </c>
      <c r="I225" s="27">
        <f t="shared" si="18"/>
        <v>1.2</v>
      </c>
      <c r="J225" s="27">
        <f t="shared" si="19"/>
        <v>6.4000000000000001E-2</v>
      </c>
      <c r="K225" s="5">
        <v>6</v>
      </c>
      <c r="L225" s="5">
        <f t="shared" si="20"/>
        <v>0</v>
      </c>
      <c r="M225">
        <f t="shared" si="21"/>
        <v>17</v>
      </c>
      <c r="N225">
        <f t="shared" si="22"/>
        <v>0</v>
      </c>
      <c r="O225">
        <f t="shared" si="23"/>
        <v>0</v>
      </c>
    </row>
    <row r="226" spans="1:15">
      <c r="A226" s="5" t="s">
        <v>20</v>
      </c>
      <c r="B226" s="5">
        <v>4210</v>
      </c>
      <c r="C226" s="7">
        <v>4.0956427500000003E-2</v>
      </c>
      <c r="D226" s="6">
        <v>0.309</v>
      </c>
      <c r="E226" s="6">
        <v>46.66</v>
      </c>
      <c r="F226" s="6">
        <v>0.7</v>
      </c>
      <c r="G226" s="6">
        <v>0.09</v>
      </c>
      <c r="H226" s="5">
        <v>1</v>
      </c>
      <c r="I226" s="27">
        <f t="shared" si="18"/>
        <v>0.7</v>
      </c>
      <c r="J226" s="27">
        <f t="shared" si="19"/>
        <v>0.09</v>
      </c>
      <c r="K226" s="5">
        <v>21</v>
      </c>
      <c r="L226" s="5">
        <f t="shared" si="20"/>
        <v>0</v>
      </c>
      <c r="M226">
        <f t="shared" si="21"/>
        <v>61</v>
      </c>
      <c r="N226">
        <f t="shared" si="22"/>
        <v>0</v>
      </c>
      <c r="O226">
        <f t="shared" si="23"/>
        <v>0</v>
      </c>
    </row>
    <row r="227" spans="1:15">
      <c r="A227" s="5" t="s">
        <v>20</v>
      </c>
      <c r="B227" s="5">
        <v>4210</v>
      </c>
      <c r="C227" s="7">
        <v>0.12819026389999999</v>
      </c>
      <c r="D227" s="6">
        <v>0.25800000000000001</v>
      </c>
      <c r="E227" s="6">
        <v>46.66</v>
      </c>
      <c r="F227" s="6">
        <v>0.7</v>
      </c>
      <c r="G227" s="6">
        <v>0.09</v>
      </c>
      <c r="H227" s="5">
        <v>1</v>
      </c>
      <c r="I227" s="27">
        <f t="shared" si="18"/>
        <v>0.7</v>
      </c>
      <c r="J227" s="27">
        <f t="shared" si="19"/>
        <v>0.09</v>
      </c>
      <c r="K227" s="5">
        <v>56</v>
      </c>
      <c r="L227" s="5">
        <f t="shared" si="20"/>
        <v>0</v>
      </c>
      <c r="M227">
        <f t="shared" si="21"/>
        <v>159</v>
      </c>
      <c r="N227">
        <f t="shared" si="22"/>
        <v>0</v>
      </c>
      <c r="O227">
        <f t="shared" si="23"/>
        <v>0</v>
      </c>
    </row>
    <row r="228" spans="1:15">
      <c r="A228" s="5" t="s">
        <v>20</v>
      </c>
      <c r="B228" s="5">
        <v>4210</v>
      </c>
      <c r="C228" s="7">
        <v>1.9967428799999999E-2</v>
      </c>
      <c r="D228" s="6">
        <v>0.25800000000000001</v>
      </c>
      <c r="E228" s="6">
        <v>46.66</v>
      </c>
      <c r="F228" s="6">
        <v>0.7</v>
      </c>
      <c r="G228" s="6">
        <v>0.09</v>
      </c>
      <c r="H228" s="5">
        <v>1</v>
      </c>
      <c r="I228" s="27">
        <f t="shared" si="18"/>
        <v>0.7</v>
      </c>
      <c r="J228" s="27">
        <f t="shared" si="19"/>
        <v>0.09</v>
      </c>
      <c r="K228" s="5">
        <v>9</v>
      </c>
      <c r="L228" s="5">
        <f t="shared" si="20"/>
        <v>0</v>
      </c>
      <c r="M228">
        <f t="shared" si="21"/>
        <v>25</v>
      </c>
      <c r="N228">
        <f t="shared" si="22"/>
        <v>0</v>
      </c>
      <c r="O228">
        <f t="shared" si="23"/>
        <v>0</v>
      </c>
    </row>
    <row r="229" spans="1:15">
      <c r="A229" s="5" t="s">
        <v>20</v>
      </c>
      <c r="B229" s="5">
        <v>1750</v>
      </c>
      <c r="C229" s="7">
        <v>2.9462002300000002E-2</v>
      </c>
      <c r="D229" s="6">
        <v>0.76800000000000002</v>
      </c>
      <c r="E229" s="6">
        <v>46.66</v>
      </c>
      <c r="F229" s="6">
        <v>1.8</v>
      </c>
      <c r="G229" s="6">
        <v>0.47799999999999998</v>
      </c>
      <c r="H229" s="5">
        <v>1</v>
      </c>
      <c r="I229" s="27">
        <f t="shared" si="18"/>
        <v>1.8</v>
      </c>
      <c r="J229" s="27">
        <f t="shared" si="19"/>
        <v>0.47799999999999998</v>
      </c>
      <c r="K229" s="5">
        <v>38</v>
      </c>
      <c r="L229" s="5">
        <f t="shared" si="20"/>
        <v>0</v>
      </c>
      <c r="M229">
        <f t="shared" si="21"/>
        <v>109</v>
      </c>
      <c r="N229">
        <f t="shared" si="22"/>
        <v>0</v>
      </c>
      <c r="O229">
        <f t="shared" si="23"/>
        <v>0.1</v>
      </c>
    </row>
    <row r="230" spans="1:15">
      <c r="A230" s="5" t="s">
        <v>20</v>
      </c>
      <c r="B230" s="5">
        <v>4210</v>
      </c>
      <c r="C230" s="7">
        <v>1.1204578704000001</v>
      </c>
      <c r="D230" s="6">
        <v>0.309</v>
      </c>
      <c r="E230" s="6">
        <v>46.66</v>
      </c>
      <c r="F230" s="6">
        <v>0.7</v>
      </c>
      <c r="G230" s="6">
        <v>0.09</v>
      </c>
      <c r="H230" s="5">
        <v>1</v>
      </c>
      <c r="I230" s="27">
        <f t="shared" si="18"/>
        <v>0.7</v>
      </c>
      <c r="J230" s="27">
        <f t="shared" si="19"/>
        <v>0.09</v>
      </c>
      <c r="K230" s="5">
        <v>582</v>
      </c>
      <c r="L230" s="5">
        <f t="shared" si="20"/>
        <v>1</v>
      </c>
      <c r="M230">
        <f t="shared" si="21"/>
        <v>1661</v>
      </c>
      <c r="N230">
        <f t="shared" si="22"/>
        <v>3</v>
      </c>
      <c r="O230">
        <f t="shared" si="23"/>
        <v>0.3</v>
      </c>
    </row>
    <row r="231" spans="1:15">
      <c r="A231" s="5" t="s">
        <v>20</v>
      </c>
      <c r="B231" s="5">
        <v>4210</v>
      </c>
      <c r="C231" s="7">
        <v>7.1060337000000001E-3</v>
      </c>
      <c r="D231" s="6">
        <v>0.309</v>
      </c>
      <c r="E231" s="6">
        <v>46.66</v>
      </c>
      <c r="F231" s="6">
        <v>0.7</v>
      </c>
      <c r="G231" s="6">
        <v>0.09</v>
      </c>
      <c r="H231" s="5">
        <v>1</v>
      </c>
      <c r="I231" s="27">
        <f t="shared" si="18"/>
        <v>0.7</v>
      </c>
      <c r="J231" s="27">
        <f t="shared" si="19"/>
        <v>0.09</v>
      </c>
      <c r="K231" s="5">
        <v>4</v>
      </c>
      <c r="L231" s="5">
        <f t="shared" si="20"/>
        <v>0</v>
      </c>
      <c r="M231">
        <f t="shared" si="21"/>
        <v>11</v>
      </c>
      <c r="N231">
        <f t="shared" si="22"/>
        <v>0</v>
      </c>
      <c r="O231">
        <f t="shared" si="23"/>
        <v>0</v>
      </c>
    </row>
    <row r="232" spans="1:15">
      <c r="A232" s="5" t="s">
        <v>20</v>
      </c>
      <c r="B232" s="5">
        <v>4210</v>
      </c>
      <c r="C232" s="7">
        <v>0.1173837921</v>
      </c>
      <c r="D232" s="6">
        <v>0.309</v>
      </c>
      <c r="E232" s="6">
        <v>46.66</v>
      </c>
      <c r="F232" s="6">
        <v>0.7</v>
      </c>
      <c r="G232" s="6">
        <v>0.09</v>
      </c>
      <c r="H232" s="5">
        <v>1</v>
      </c>
      <c r="I232" s="27">
        <f t="shared" si="18"/>
        <v>0.7</v>
      </c>
      <c r="J232" s="27">
        <f t="shared" si="19"/>
        <v>0.09</v>
      </c>
      <c r="K232" s="5">
        <v>61</v>
      </c>
      <c r="L232" s="5">
        <f t="shared" si="20"/>
        <v>0</v>
      </c>
      <c r="M232">
        <f t="shared" si="21"/>
        <v>174</v>
      </c>
      <c r="N232">
        <f t="shared" si="22"/>
        <v>0</v>
      </c>
      <c r="O232">
        <f t="shared" si="23"/>
        <v>0</v>
      </c>
    </row>
    <row r="233" spans="1:15">
      <c r="A233" s="5" t="s">
        <v>20</v>
      </c>
      <c r="B233" s="5">
        <v>4210</v>
      </c>
      <c r="C233" s="7">
        <v>2.35713216E-2</v>
      </c>
      <c r="D233" s="6">
        <v>0.309</v>
      </c>
      <c r="E233" s="6">
        <v>46.66</v>
      </c>
      <c r="F233" s="6">
        <v>0.7</v>
      </c>
      <c r="G233" s="6">
        <v>0.09</v>
      </c>
      <c r="H233" s="5">
        <v>1</v>
      </c>
      <c r="I233" s="27">
        <f t="shared" si="18"/>
        <v>0.7</v>
      </c>
      <c r="J233" s="27">
        <f t="shared" si="19"/>
        <v>0.09</v>
      </c>
      <c r="K233" s="5">
        <v>130</v>
      </c>
      <c r="L233" s="5">
        <f t="shared" si="20"/>
        <v>0</v>
      </c>
      <c r="M233">
        <f t="shared" si="21"/>
        <v>35</v>
      </c>
      <c r="N233">
        <f t="shared" si="22"/>
        <v>0</v>
      </c>
      <c r="O233">
        <f t="shared" si="23"/>
        <v>0</v>
      </c>
    </row>
    <row r="234" spans="1:15">
      <c r="A234" s="5" t="s">
        <v>20</v>
      </c>
      <c r="B234" s="5">
        <v>1750</v>
      </c>
      <c r="C234" s="7">
        <v>0.70362324170000001</v>
      </c>
      <c r="D234" s="6">
        <v>0.76800000000000002</v>
      </c>
      <c r="E234" s="6">
        <v>46.66</v>
      </c>
      <c r="F234" s="6">
        <v>1.8</v>
      </c>
      <c r="G234" s="6">
        <v>0.47799999999999998</v>
      </c>
      <c r="H234" s="5">
        <v>1</v>
      </c>
      <c r="I234" s="27">
        <f t="shared" si="18"/>
        <v>1.8</v>
      </c>
      <c r="J234" s="27">
        <f t="shared" si="19"/>
        <v>0.47799999999999998</v>
      </c>
      <c r="K234" s="5">
        <v>908</v>
      </c>
      <c r="L234" s="5">
        <f t="shared" si="20"/>
        <v>2</v>
      </c>
      <c r="M234">
        <f t="shared" si="21"/>
        <v>2592</v>
      </c>
      <c r="N234">
        <f t="shared" si="22"/>
        <v>10</v>
      </c>
      <c r="O234">
        <f t="shared" si="23"/>
        <v>2.7</v>
      </c>
    </row>
    <row r="235" spans="1:15">
      <c r="A235" s="5" t="s">
        <v>20</v>
      </c>
      <c r="B235" s="5">
        <v>1750</v>
      </c>
      <c r="C235" s="7">
        <v>0.1433144002</v>
      </c>
      <c r="D235" s="6">
        <v>0.76800000000000002</v>
      </c>
      <c r="E235" s="6">
        <v>46.66</v>
      </c>
      <c r="F235" s="6">
        <v>1.8</v>
      </c>
      <c r="G235" s="6">
        <v>0.47799999999999998</v>
      </c>
      <c r="H235" s="5">
        <v>1</v>
      </c>
      <c r="I235" s="27">
        <f t="shared" si="18"/>
        <v>1.8</v>
      </c>
      <c r="J235" s="27">
        <f t="shared" si="19"/>
        <v>0.47799999999999998</v>
      </c>
      <c r="K235" s="5">
        <v>223</v>
      </c>
      <c r="L235" s="5">
        <f t="shared" si="20"/>
        <v>0</v>
      </c>
      <c r="M235">
        <f t="shared" si="21"/>
        <v>528</v>
      </c>
      <c r="N235">
        <f t="shared" si="22"/>
        <v>2</v>
      </c>
      <c r="O235">
        <f t="shared" si="23"/>
        <v>0.6</v>
      </c>
    </row>
    <row r="236" spans="1:15">
      <c r="A236" s="5" t="s">
        <v>20</v>
      </c>
      <c r="B236" s="5">
        <v>4210</v>
      </c>
      <c r="C236" s="7">
        <v>0.1003188253</v>
      </c>
      <c r="D236" s="6">
        <v>0.10199999999999999</v>
      </c>
      <c r="E236" s="6">
        <v>46.66</v>
      </c>
      <c r="F236" s="6">
        <v>0.7</v>
      </c>
      <c r="G236" s="6">
        <v>0.09</v>
      </c>
      <c r="H236" s="5">
        <v>1</v>
      </c>
      <c r="I236" s="27">
        <f t="shared" si="18"/>
        <v>0.7</v>
      </c>
      <c r="J236" s="27">
        <f t="shared" si="19"/>
        <v>0.09</v>
      </c>
      <c r="K236" s="5">
        <v>56</v>
      </c>
      <c r="L236" s="5">
        <f t="shared" si="20"/>
        <v>0</v>
      </c>
      <c r="M236">
        <f t="shared" si="21"/>
        <v>49</v>
      </c>
      <c r="N236">
        <f t="shared" si="22"/>
        <v>0</v>
      </c>
      <c r="O236">
        <f t="shared" si="23"/>
        <v>0</v>
      </c>
    </row>
    <row r="237" spans="1:15">
      <c r="A237" s="5" t="s">
        <v>20</v>
      </c>
      <c r="B237" s="5">
        <v>4210</v>
      </c>
      <c r="C237" s="7">
        <v>0.38959620769999997</v>
      </c>
      <c r="D237" s="6">
        <v>0.309</v>
      </c>
      <c r="E237" s="6">
        <v>46.66</v>
      </c>
      <c r="F237" s="6">
        <v>0.7</v>
      </c>
      <c r="G237" s="6">
        <v>0.09</v>
      </c>
      <c r="H237" s="5">
        <v>1</v>
      </c>
      <c r="I237" s="27">
        <f t="shared" si="18"/>
        <v>0.7</v>
      </c>
      <c r="J237" s="27">
        <f t="shared" si="19"/>
        <v>0.09</v>
      </c>
      <c r="K237" s="5">
        <v>349</v>
      </c>
      <c r="L237" s="5">
        <f t="shared" si="20"/>
        <v>0</v>
      </c>
      <c r="M237">
        <f t="shared" si="21"/>
        <v>577</v>
      </c>
      <c r="N237">
        <f t="shared" si="22"/>
        <v>1</v>
      </c>
      <c r="O237">
        <f t="shared" si="23"/>
        <v>0.1</v>
      </c>
    </row>
    <row r="238" spans="1:15">
      <c r="A238" s="5" t="s">
        <v>20</v>
      </c>
      <c r="B238" s="5">
        <v>4210</v>
      </c>
      <c r="C238" s="7">
        <v>0.1007535715</v>
      </c>
      <c r="D238" s="6">
        <v>0.309</v>
      </c>
      <c r="E238" s="6">
        <v>46.66</v>
      </c>
      <c r="F238" s="6">
        <v>0.7</v>
      </c>
      <c r="G238" s="6">
        <v>0.09</v>
      </c>
      <c r="H238" s="5">
        <v>1</v>
      </c>
      <c r="I238" s="27">
        <f t="shared" si="18"/>
        <v>0.7</v>
      </c>
      <c r="J238" s="27">
        <f t="shared" si="19"/>
        <v>0.09</v>
      </c>
      <c r="K238" s="5">
        <v>52</v>
      </c>
      <c r="L238" s="5">
        <f t="shared" si="20"/>
        <v>0</v>
      </c>
      <c r="M238">
        <f t="shared" si="21"/>
        <v>149</v>
      </c>
      <c r="N238">
        <f t="shared" si="22"/>
        <v>0</v>
      </c>
      <c r="O238">
        <f t="shared" si="23"/>
        <v>0</v>
      </c>
    </row>
    <row r="239" spans="1:15">
      <c r="A239" s="5" t="s">
        <v>20</v>
      </c>
      <c r="B239" s="5">
        <v>4210</v>
      </c>
      <c r="C239" s="7">
        <v>8.4974157999999994E-2</v>
      </c>
      <c r="D239" s="6">
        <v>0.25800000000000001</v>
      </c>
      <c r="E239" s="6">
        <v>46.66</v>
      </c>
      <c r="F239" s="6">
        <v>0.7</v>
      </c>
      <c r="G239" s="6">
        <v>0.09</v>
      </c>
      <c r="H239" s="5">
        <v>1</v>
      </c>
      <c r="I239" s="27">
        <f t="shared" si="18"/>
        <v>0.7</v>
      </c>
      <c r="J239" s="27">
        <f t="shared" si="19"/>
        <v>0.09</v>
      </c>
      <c r="K239" s="5">
        <v>37</v>
      </c>
      <c r="L239" s="5">
        <f t="shared" si="20"/>
        <v>0</v>
      </c>
      <c r="M239">
        <f t="shared" si="21"/>
        <v>105</v>
      </c>
      <c r="N239">
        <f t="shared" si="22"/>
        <v>0</v>
      </c>
      <c r="O239">
        <f t="shared" si="23"/>
        <v>0</v>
      </c>
    </row>
    <row r="240" spans="1:15">
      <c r="A240" s="5" t="s">
        <v>20</v>
      </c>
      <c r="B240" s="5">
        <v>3200</v>
      </c>
      <c r="C240" s="7">
        <v>1.46594186E-2</v>
      </c>
      <c r="D240" s="6">
        <v>0.23100000000000001</v>
      </c>
      <c r="E240" s="6">
        <v>46.66</v>
      </c>
      <c r="F240" s="6">
        <v>1.2</v>
      </c>
      <c r="G240" s="6">
        <v>6.4000000000000001E-2</v>
      </c>
      <c r="H240" s="5">
        <v>1</v>
      </c>
      <c r="I240" s="27">
        <f t="shared" si="18"/>
        <v>1.2</v>
      </c>
      <c r="J240" s="27">
        <f t="shared" si="19"/>
        <v>6.4000000000000001E-2</v>
      </c>
      <c r="K240" s="5">
        <v>6</v>
      </c>
      <c r="L240" s="5">
        <f t="shared" si="20"/>
        <v>0</v>
      </c>
      <c r="M240">
        <f t="shared" si="21"/>
        <v>16</v>
      </c>
      <c r="N240">
        <f t="shared" si="22"/>
        <v>0</v>
      </c>
      <c r="O240">
        <f t="shared" si="23"/>
        <v>0</v>
      </c>
    </row>
    <row r="241" spans="1:15">
      <c r="A241" s="5" t="s">
        <v>20</v>
      </c>
      <c r="B241" s="5">
        <v>3200</v>
      </c>
      <c r="C241" s="7">
        <v>5.5575777600000001E-2</v>
      </c>
      <c r="D241" s="6">
        <v>0.23100000000000001</v>
      </c>
      <c r="E241" s="6">
        <v>46.66</v>
      </c>
      <c r="F241" s="6">
        <v>1.2</v>
      </c>
      <c r="G241" s="6">
        <v>6.4000000000000001E-2</v>
      </c>
      <c r="H241" s="5">
        <v>1</v>
      </c>
      <c r="I241" s="27">
        <f t="shared" si="18"/>
        <v>1.2</v>
      </c>
      <c r="J241" s="27">
        <f t="shared" si="19"/>
        <v>6.4000000000000001E-2</v>
      </c>
      <c r="K241" s="5">
        <v>22</v>
      </c>
      <c r="L241" s="5">
        <f t="shared" si="20"/>
        <v>0</v>
      </c>
      <c r="M241">
        <f t="shared" si="21"/>
        <v>62</v>
      </c>
      <c r="N241">
        <f t="shared" si="22"/>
        <v>0</v>
      </c>
      <c r="O241">
        <f t="shared" si="23"/>
        <v>0</v>
      </c>
    </row>
    <row r="242" spans="1:15">
      <c r="A242" s="5" t="s">
        <v>20</v>
      </c>
      <c r="B242" s="5">
        <v>4210</v>
      </c>
      <c r="C242" s="7">
        <v>0.8756576371</v>
      </c>
      <c r="D242" s="6">
        <v>0.309</v>
      </c>
      <c r="E242" s="6">
        <v>46.66</v>
      </c>
      <c r="F242" s="6">
        <v>0.7</v>
      </c>
      <c r="G242" s="6">
        <v>0.09</v>
      </c>
      <c r="H242" s="5">
        <v>1</v>
      </c>
      <c r="I242" s="27">
        <f t="shared" si="18"/>
        <v>0.7</v>
      </c>
      <c r="J242" s="27">
        <f t="shared" si="19"/>
        <v>0.09</v>
      </c>
      <c r="K242" s="5">
        <v>649</v>
      </c>
      <c r="L242" s="5">
        <f t="shared" si="20"/>
        <v>1</v>
      </c>
      <c r="M242">
        <f t="shared" si="21"/>
        <v>1298</v>
      </c>
      <c r="N242">
        <f t="shared" si="22"/>
        <v>2</v>
      </c>
      <c r="O242">
        <f t="shared" si="23"/>
        <v>0.3</v>
      </c>
    </row>
    <row r="243" spans="1:15">
      <c r="A243" s="5" t="s">
        <v>20</v>
      </c>
      <c r="B243" s="5">
        <v>1750</v>
      </c>
      <c r="C243" s="7">
        <v>0.32531745379999999</v>
      </c>
      <c r="D243" s="6">
        <v>0.752</v>
      </c>
      <c r="E243" s="6">
        <v>46.66</v>
      </c>
      <c r="F243" s="6">
        <v>1.8</v>
      </c>
      <c r="G243" s="6">
        <v>0.47799999999999998</v>
      </c>
      <c r="H243" s="5">
        <v>1</v>
      </c>
      <c r="I243" s="27">
        <f t="shared" si="18"/>
        <v>1.8</v>
      </c>
      <c r="J243" s="27">
        <f t="shared" si="19"/>
        <v>0.47799999999999998</v>
      </c>
      <c r="K243" s="5">
        <v>10693</v>
      </c>
      <c r="L243" s="5">
        <f t="shared" si="20"/>
        <v>1</v>
      </c>
      <c r="M243">
        <f t="shared" si="21"/>
        <v>1173</v>
      </c>
      <c r="N243">
        <f t="shared" si="22"/>
        <v>5</v>
      </c>
      <c r="O243">
        <f t="shared" si="23"/>
        <v>1.2</v>
      </c>
    </row>
    <row r="244" spans="1:15">
      <c r="A244" s="5" t="s">
        <v>20</v>
      </c>
      <c r="B244" s="5">
        <v>1750</v>
      </c>
      <c r="C244" s="7">
        <v>0.96780198900000003</v>
      </c>
      <c r="D244" s="6">
        <v>0.76800000000000002</v>
      </c>
      <c r="E244" s="6">
        <v>46.66</v>
      </c>
      <c r="F244" s="6">
        <v>1.8</v>
      </c>
      <c r="G244" s="6">
        <v>0.47799999999999998</v>
      </c>
      <c r="H244" s="5">
        <v>1</v>
      </c>
      <c r="I244" s="27">
        <f t="shared" si="18"/>
        <v>1.8</v>
      </c>
      <c r="J244" s="27">
        <f t="shared" si="19"/>
        <v>0.47799999999999998</v>
      </c>
      <c r="K244" s="5">
        <v>1249</v>
      </c>
      <c r="L244" s="5">
        <f t="shared" si="20"/>
        <v>3</v>
      </c>
      <c r="M244">
        <f t="shared" si="21"/>
        <v>3565</v>
      </c>
      <c r="N244">
        <f t="shared" si="22"/>
        <v>14</v>
      </c>
      <c r="O244">
        <f t="shared" si="23"/>
        <v>3.8</v>
      </c>
    </row>
    <row r="245" spans="1:15">
      <c r="A245" s="5" t="s">
        <v>20</v>
      </c>
      <c r="B245" s="5">
        <v>1750</v>
      </c>
      <c r="C245" s="7">
        <v>1.28671893E-2</v>
      </c>
      <c r="D245" s="6">
        <v>0.76800000000000002</v>
      </c>
      <c r="E245" s="6">
        <v>46.66</v>
      </c>
      <c r="F245" s="6">
        <v>1.8</v>
      </c>
      <c r="G245" s="6">
        <v>0.47799999999999998</v>
      </c>
      <c r="H245" s="5">
        <v>1</v>
      </c>
      <c r="I245" s="27">
        <f t="shared" si="18"/>
        <v>1.8</v>
      </c>
      <c r="J245" s="27">
        <f t="shared" si="19"/>
        <v>0.47799999999999998</v>
      </c>
      <c r="K245" s="5">
        <v>17</v>
      </c>
      <c r="L245" s="5">
        <f t="shared" si="20"/>
        <v>0</v>
      </c>
      <c r="M245">
        <f t="shared" si="21"/>
        <v>47</v>
      </c>
      <c r="N245">
        <f t="shared" si="22"/>
        <v>0</v>
      </c>
      <c r="O245">
        <f t="shared" si="23"/>
        <v>0</v>
      </c>
    </row>
    <row r="246" spans="1:15">
      <c r="A246" s="5" t="s">
        <v>20</v>
      </c>
      <c r="B246" s="5">
        <v>4210</v>
      </c>
      <c r="C246" s="7">
        <v>1.1983072999999999E-3</v>
      </c>
      <c r="D246" s="6">
        <v>0.309</v>
      </c>
      <c r="E246" s="6">
        <v>46.66</v>
      </c>
      <c r="F246" s="6">
        <v>0.7</v>
      </c>
      <c r="G246" s="6">
        <v>0.09</v>
      </c>
      <c r="H246" s="5">
        <v>1</v>
      </c>
      <c r="I246" s="27">
        <f t="shared" si="18"/>
        <v>0.7</v>
      </c>
      <c r="J246" s="27">
        <f t="shared" si="19"/>
        <v>0.09</v>
      </c>
      <c r="K246" s="5">
        <v>1</v>
      </c>
      <c r="L246" s="5">
        <f t="shared" si="20"/>
        <v>0</v>
      </c>
      <c r="M246">
        <f t="shared" si="21"/>
        <v>2</v>
      </c>
      <c r="N246">
        <f t="shared" si="22"/>
        <v>0</v>
      </c>
      <c r="O246">
        <f t="shared" si="23"/>
        <v>0</v>
      </c>
    </row>
    <row r="247" spans="1:15">
      <c r="A247" s="5" t="s">
        <v>20</v>
      </c>
      <c r="B247" s="5">
        <v>4210</v>
      </c>
      <c r="C247" s="7">
        <v>0.21769362889999999</v>
      </c>
      <c r="D247" s="6">
        <v>0.309</v>
      </c>
      <c r="E247" s="6">
        <v>46.66</v>
      </c>
      <c r="F247" s="6">
        <v>0.7</v>
      </c>
      <c r="G247" s="6">
        <v>0.09</v>
      </c>
      <c r="H247" s="5">
        <v>1</v>
      </c>
      <c r="I247" s="27">
        <f t="shared" si="18"/>
        <v>0.7</v>
      </c>
      <c r="J247" s="27">
        <f t="shared" si="19"/>
        <v>0.09</v>
      </c>
      <c r="K247" s="5">
        <v>779</v>
      </c>
      <c r="L247" s="5">
        <f t="shared" si="20"/>
        <v>0</v>
      </c>
      <c r="M247">
        <f t="shared" si="21"/>
        <v>323</v>
      </c>
      <c r="N247">
        <f t="shared" si="22"/>
        <v>0</v>
      </c>
      <c r="O247">
        <f t="shared" si="23"/>
        <v>0.1</v>
      </c>
    </row>
    <row r="248" spans="1:15">
      <c r="A248" s="5" t="s">
        <v>20</v>
      </c>
      <c r="B248" s="5">
        <v>3100</v>
      </c>
      <c r="C248" s="7">
        <v>0.1413465307</v>
      </c>
      <c r="D248" s="6">
        <v>0.252</v>
      </c>
      <c r="E248" s="6">
        <v>46.66</v>
      </c>
      <c r="F248" s="6">
        <v>1.2</v>
      </c>
      <c r="G248" s="6">
        <v>6.4000000000000001E-2</v>
      </c>
      <c r="H248" s="5">
        <v>1</v>
      </c>
      <c r="I248" s="27">
        <f t="shared" si="18"/>
        <v>1.2</v>
      </c>
      <c r="J248" s="27">
        <f t="shared" si="19"/>
        <v>6.4000000000000001E-2</v>
      </c>
      <c r="K248" s="5">
        <v>60</v>
      </c>
      <c r="L248" s="5">
        <f t="shared" si="20"/>
        <v>0</v>
      </c>
      <c r="M248">
        <f t="shared" si="21"/>
        <v>171</v>
      </c>
      <c r="N248">
        <f t="shared" si="22"/>
        <v>0</v>
      </c>
      <c r="O248">
        <f t="shared" si="23"/>
        <v>0</v>
      </c>
    </row>
    <row r="249" spans="1:15">
      <c r="A249" s="5" t="s">
        <v>20</v>
      </c>
      <c r="B249" s="5">
        <v>4210</v>
      </c>
      <c r="C249" s="7">
        <v>0.1091733438</v>
      </c>
      <c r="D249" s="6">
        <v>0.10199999999999999</v>
      </c>
      <c r="E249" s="6">
        <v>46.66</v>
      </c>
      <c r="F249" s="6">
        <v>0.7</v>
      </c>
      <c r="G249" s="6">
        <v>0.09</v>
      </c>
      <c r="H249" s="5">
        <v>1</v>
      </c>
      <c r="I249" s="27">
        <f t="shared" si="18"/>
        <v>0.7</v>
      </c>
      <c r="J249" s="27">
        <f t="shared" si="19"/>
        <v>0.09</v>
      </c>
      <c r="K249" s="5">
        <v>19</v>
      </c>
      <c r="L249" s="5">
        <f t="shared" si="20"/>
        <v>0</v>
      </c>
      <c r="M249">
        <f t="shared" si="21"/>
        <v>53</v>
      </c>
      <c r="N249">
        <f t="shared" si="22"/>
        <v>0</v>
      </c>
      <c r="O249">
        <f t="shared" si="23"/>
        <v>0</v>
      </c>
    </row>
    <row r="250" spans="1:15">
      <c r="A250" s="5" t="s">
        <v>20</v>
      </c>
      <c r="B250" s="5">
        <v>4210</v>
      </c>
      <c r="C250" s="7">
        <v>4.5246116199999999E-2</v>
      </c>
      <c r="D250" s="6">
        <v>0.309</v>
      </c>
      <c r="E250" s="6">
        <v>46.66</v>
      </c>
      <c r="F250" s="6">
        <v>0.7</v>
      </c>
      <c r="G250" s="6">
        <v>0.09</v>
      </c>
      <c r="H250" s="5">
        <v>1</v>
      </c>
      <c r="I250" s="27">
        <f t="shared" si="18"/>
        <v>0.7</v>
      </c>
      <c r="J250" s="27">
        <f t="shared" si="19"/>
        <v>0.09</v>
      </c>
      <c r="K250" s="5">
        <v>23</v>
      </c>
      <c r="L250" s="5">
        <f t="shared" si="20"/>
        <v>0</v>
      </c>
      <c r="M250">
        <f t="shared" si="21"/>
        <v>67</v>
      </c>
      <c r="N250">
        <f t="shared" si="22"/>
        <v>0</v>
      </c>
      <c r="O250">
        <f t="shared" si="23"/>
        <v>0</v>
      </c>
    </row>
    <row r="251" spans="1:15">
      <c r="A251" s="5" t="s">
        <v>20</v>
      </c>
      <c r="B251" s="5">
        <v>4210</v>
      </c>
      <c r="C251" s="7">
        <v>8.7446914099999995E-2</v>
      </c>
      <c r="D251" s="6">
        <v>0.309</v>
      </c>
      <c r="E251" s="6">
        <v>46.66</v>
      </c>
      <c r="F251" s="6">
        <v>0.7</v>
      </c>
      <c r="G251" s="6">
        <v>0.09</v>
      </c>
      <c r="H251" s="5">
        <v>1</v>
      </c>
      <c r="I251" s="27">
        <f t="shared" si="18"/>
        <v>0.7</v>
      </c>
      <c r="J251" s="27">
        <f t="shared" si="19"/>
        <v>0.09</v>
      </c>
      <c r="K251" s="5">
        <v>130</v>
      </c>
      <c r="L251" s="5">
        <f t="shared" si="20"/>
        <v>0</v>
      </c>
      <c r="M251">
        <f t="shared" si="21"/>
        <v>130</v>
      </c>
      <c r="N251">
        <f t="shared" si="22"/>
        <v>0</v>
      </c>
      <c r="O251">
        <f t="shared" si="23"/>
        <v>0</v>
      </c>
    </row>
    <row r="252" spans="1:15">
      <c r="A252" s="5" t="s">
        <v>20</v>
      </c>
      <c r="B252" s="5">
        <v>4210</v>
      </c>
      <c r="C252" s="7">
        <v>4.7460770899999997E-2</v>
      </c>
      <c r="D252" s="6">
        <v>0.309</v>
      </c>
      <c r="E252" s="6">
        <v>46.66</v>
      </c>
      <c r="F252" s="6">
        <v>0.7</v>
      </c>
      <c r="G252" s="6">
        <v>0.09</v>
      </c>
      <c r="H252" s="5">
        <v>1</v>
      </c>
      <c r="I252" s="27">
        <f t="shared" si="18"/>
        <v>0.7</v>
      </c>
      <c r="J252" s="27">
        <f t="shared" si="19"/>
        <v>0.09</v>
      </c>
      <c r="K252" s="5">
        <v>195</v>
      </c>
      <c r="L252" s="5">
        <f t="shared" si="20"/>
        <v>0</v>
      </c>
      <c r="M252">
        <f t="shared" si="21"/>
        <v>70</v>
      </c>
      <c r="N252">
        <f t="shared" si="22"/>
        <v>0</v>
      </c>
      <c r="O252">
        <f t="shared" si="23"/>
        <v>0</v>
      </c>
    </row>
    <row r="253" spans="1:15">
      <c r="A253" s="5" t="s">
        <v>20</v>
      </c>
      <c r="B253" s="5">
        <v>4210</v>
      </c>
      <c r="C253" s="7">
        <v>3.5112748100000001E-2</v>
      </c>
      <c r="D253" s="6">
        <v>0.25800000000000001</v>
      </c>
      <c r="E253" s="6">
        <v>46.66</v>
      </c>
      <c r="F253" s="6">
        <v>0.7</v>
      </c>
      <c r="G253" s="6">
        <v>0.09</v>
      </c>
      <c r="H253" s="5">
        <v>1</v>
      </c>
      <c r="I253" s="27">
        <f t="shared" si="18"/>
        <v>0.7</v>
      </c>
      <c r="J253" s="27">
        <f t="shared" si="19"/>
        <v>0.09</v>
      </c>
      <c r="K253" s="5">
        <v>15</v>
      </c>
      <c r="L253" s="5">
        <f t="shared" si="20"/>
        <v>0</v>
      </c>
      <c r="M253">
        <f t="shared" si="21"/>
        <v>43</v>
      </c>
      <c r="N253">
        <f t="shared" si="22"/>
        <v>0</v>
      </c>
      <c r="O253">
        <f t="shared" si="23"/>
        <v>0</v>
      </c>
    </row>
    <row r="254" spans="1:15">
      <c r="A254" s="5" t="s">
        <v>20</v>
      </c>
      <c r="B254" s="5">
        <v>4210</v>
      </c>
      <c r="C254" s="7">
        <v>0.16580185040000001</v>
      </c>
      <c r="D254" s="6">
        <v>0.25800000000000001</v>
      </c>
      <c r="E254" s="6">
        <v>46.66</v>
      </c>
      <c r="F254" s="6">
        <v>0.7</v>
      </c>
      <c r="G254" s="6">
        <v>0.09</v>
      </c>
      <c r="H254" s="5">
        <v>1</v>
      </c>
      <c r="I254" s="27">
        <f t="shared" si="18"/>
        <v>0.7</v>
      </c>
      <c r="J254" s="27">
        <f t="shared" si="19"/>
        <v>0.09</v>
      </c>
      <c r="K254" s="5">
        <v>72</v>
      </c>
      <c r="L254" s="5">
        <f t="shared" si="20"/>
        <v>0</v>
      </c>
      <c r="M254">
        <f t="shared" si="21"/>
        <v>205</v>
      </c>
      <c r="N254">
        <f t="shared" si="22"/>
        <v>0</v>
      </c>
      <c r="O254">
        <f t="shared" si="23"/>
        <v>0</v>
      </c>
    </row>
    <row r="255" spans="1:15">
      <c r="A255" s="5" t="s">
        <v>20</v>
      </c>
      <c r="B255" s="5">
        <v>4210</v>
      </c>
      <c r="C255" s="7">
        <v>0.10473845380000001</v>
      </c>
      <c r="D255" s="6">
        <v>0.25800000000000001</v>
      </c>
      <c r="E255" s="6">
        <v>46.66</v>
      </c>
      <c r="F255" s="6">
        <v>0.7</v>
      </c>
      <c r="G255" s="6">
        <v>0.09</v>
      </c>
      <c r="H255" s="5">
        <v>1</v>
      </c>
      <c r="I255" s="27">
        <f t="shared" si="18"/>
        <v>0.7</v>
      </c>
      <c r="J255" s="27">
        <f t="shared" si="19"/>
        <v>0.09</v>
      </c>
      <c r="K255" s="5">
        <v>45</v>
      </c>
      <c r="L255" s="5">
        <f t="shared" si="20"/>
        <v>0</v>
      </c>
      <c r="M255">
        <f t="shared" si="21"/>
        <v>130</v>
      </c>
      <c r="N255">
        <f t="shared" si="22"/>
        <v>0</v>
      </c>
      <c r="O255">
        <f t="shared" si="23"/>
        <v>0</v>
      </c>
    </row>
    <row r="256" spans="1:15">
      <c r="A256" s="5" t="s">
        <v>20</v>
      </c>
      <c r="B256" s="5">
        <v>4210</v>
      </c>
      <c r="C256" s="7">
        <v>2.0590448062000002</v>
      </c>
      <c r="D256" s="6">
        <v>0.10199999999999999</v>
      </c>
      <c r="E256" s="6">
        <v>46.66</v>
      </c>
      <c r="F256" s="6">
        <v>0.7</v>
      </c>
      <c r="G256" s="6">
        <v>0.09</v>
      </c>
      <c r="H256" s="5">
        <v>1</v>
      </c>
      <c r="I256" s="27">
        <f t="shared" si="18"/>
        <v>0.7</v>
      </c>
      <c r="J256" s="27">
        <f t="shared" si="19"/>
        <v>0.09</v>
      </c>
      <c r="K256" s="5">
        <v>353</v>
      </c>
      <c r="L256" s="5">
        <f t="shared" si="20"/>
        <v>1</v>
      </c>
      <c r="M256">
        <f t="shared" si="21"/>
        <v>1007</v>
      </c>
      <c r="N256">
        <f t="shared" si="22"/>
        <v>2</v>
      </c>
      <c r="O256">
        <f t="shared" si="23"/>
        <v>0.2</v>
      </c>
    </row>
    <row r="257" spans="1:15">
      <c r="A257" s="5" t="s">
        <v>20</v>
      </c>
      <c r="B257" s="5">
        <v>3100</v>
      </c>
      <c r="C257" s="7">
        <v>3.5339999999999997E-7</v>
      </c>
      <c r="D257" s="6">
        <v>0.3</v>
      </c>
      <c r="E257" s="6">
        <v>46.66</v>
      </c>
      <c r="F257" s="6">
        <v>1.2</v>
      </c>
      <c r="G257" s="6">
        <v>6.4000000000000001E-2</v>
      </c>
      <c r="H257" s="5">
        <v>1</v>
      </c>
      <c r="I257" s="27">
        <f t="shared" si="18"/>
        <v>1.2</v>
      </c>
      <c r="J257" s="27">
        <f t="shared" si="19"/>
        <v>6.4000000000000001E-2</v>
      </c>
      <c r="K257" s="5">
        <v>0</v>
      </c>
      <c r="L257" s="5">
        <f t="shared" si="20"/>
        <v>0</v>
      </c>
      <c r="M257">
        <f t="shared" si="21"/>
        <v>0</v>
      </c>
      <c r="N257">
        <f t="shared" si="22"/>
        <v>0</v>
      </c>
      <c r="O257">
        <f t="shared" si="23"/>
        <v>0</v>
      </c>
    </row>
    <row r="258" spans="1:15">
      <c r="A258" s="5" t="s">
        <v>20</v>
      </c>
      <c r="B258" s="5">
        <v>1750</v>
      </c>
      <c r="C258" s="7">
        <v>7.8898299999999996E-5</v>
      </c>
      <c r="D258" s="6">
        <v>0.76800000000000002</v>
      </c>
      <c r="E258" s="6">
        <v>46.66</v>
      </c>
      <c r="F258" s="6">
        <v>1.8</v>
      </c>
      <c r="G258" s="6">
        <v>0.47799999999999998</v>
      </c>
      <c r="H258" s="5">
        <v>1</v>
      </c>
      <c r="I258" s="27">
        <f t="shared" si="18"/>
        <v>1.8</v>
      </c>
      <c r="J258" s="27">
        <f t="shared" si="19"/>
        <v>0.47799999999999998</v>
      </c>
      <c r="K258" s="5">
        <v>8</v>
      </c>
      <c r="L258" s="5">
        <f t="shared" si="20"/>
        <v>0</v>
      </c>
      <c r="M258">
        <f t="shared" si="21"/>
        <v>0</v>
      </c>
      <c r="N258">
        <f t="shared" si="22"/>
        <v>0</v>
      </c>
      <c r="O258">
        <f t="shared" si="23"/>
        <v>0</v>
      </c>
    </row>
    <row r="259" spans="1:15">
      <c r="A259" s="5" t="s">
        <v>20</v>
      </c>
      <c r="B259" s="5">
        <v>3200</v>
      </c>
      <c r="C259" s="7">
        <v>0.1181680656</v>
      </c>
      <c r="D259" s="6">
        <v>0.28699999999999998</v>
      </c>
      <c r="E259" s="6">
        <v>46.66</v>
      </c>
      <c r="F259" s="6">
        <v>1.2</v>
      </c>
      <c r="G259" s="6">
        <v>6.4000000000000001E-2</v>
      </c>
      <c r="H259" s="5">
        <v>1</v>
      </c>
      <c r="I259" s="27">
        <f t="shared" ref="I259:I322" si="24">F259</f>
        <v>1.2</v>
      </c>
      <c r="J259" s="27">
        <f t="shared" ref="J259:J322" si="25">G259</f>
        <v>6.4000000000000001E-2</v>
      </c>
      <c r="K259" s="5">
        <v>57</v>
      </c>
      <c r="L259" s="5">
        <f t="shared" ref="L259:L322" si="26">ROUND(E259*D259*C259/12,0)</f>
        <v>0</v>
      </c>
      <c r="M259">
        <f t="shared" ref="M259:M322" si="27">ROUND(E259*D259*C259*102.79,0)</f>
        <v>163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5" t="s">
        <v>20</v>
      </c>
      <c r="B260" s="5">
        <v>1750</v>
      </c>
      <c r="C260" s="7">
        <v>0.2049265864</v>
      </c>
      <c r="D260" s="6">
        <v>0.76800000000000002</v>
      </c>
      <c r="E260" s="6">
        <v>46.66</v>
      </c>
      <c r="F260" s="6">
        <v>1.8</v>
      </c>
      <c r="G260" s="6">
        <v>0.47799999999999998</v>
      </c>
      <c r="H260" s="5">
        <v>1</v>
      </c>
      <c r="I260" s="27">
        <f t="shared" si="24"/>
        <v>1.8</v>
      </c>
      <c r="J260" s="27">
        <f t="shared" si="25"/>
        <v>0.47799999999999998</v>
      </c>
      <c r="K260" s="5">
        <v>264</v>
      </c>
      <c r="L260" s="5">
        <f t="shared" si="26"/>
        <v>1</v>
      </c>
      <c r="M260">
        <f t="shared" si="27"/>
        <v>755</v>
      </c>
      <c r="N260">
        <f t="shared" si="28"/>
        <v>3</v>
      </c>
      <c r="O260">
        <f t="shared" si="29"/>
        <v>0.8</v>
      </c>
    </row>
    <row r="261" spans="1:15">
      <c r="A261" s="5" t="s">
        <v>20</v>
      </c>
      <c r="B261" s="5">
        <v>4210</v>
      </c>
      <c r="C261" s="7">
        <v>0.15880113709999999</v>
      </c>
      <c r="D261" s="6">
        <v>0.309</v>
      </c>
      <c r="E261" s="6">
        <v>46.66</v>
      </c>
      <c r="F261" s="6">
        <v>0.7</v>
      </c>
      <c r="G261" s="6">
        <v>0.09</v>
      </c>
      <c r="H261" s="5">
        <v>1</v>
      </c>
      <c r="I261" s="27">
        <f t="shared" si="24"/>
        <v>0.7</v>
      </c>
      <c r="J261" s="27">
        <f t="shared" si="25"/>
        <v>0.09</v>
      </c>
      <c r="K261" s="5">
        <v>105</v>
      </c>
      <c r="L261" s="5">
        <f t="shared" si="26"/>
        <v>0</v>
      </c>
      <c r="M261">
        <f t="shared" si="27"/>
        <v>235</v>
      </c>
      <c r="N261">
        <f t="shared" si="28"/>
        <v>0</v>
      </c>
      <c r="O261">
        <f t="shared" si="29"/>
        <v>0</v>
      </c>
    </row>
    <row r="262" spans="1:15">
      <c r="A262" s="5" t="s">
        <v>20</v>
      </c>
      <c r="B262" s="5">
        <v>3200</v>
      </c>
      <c r="C262" s="7">
        <v>9.49919137E-2</v>
      </c>
      <c r="D262" s="6">
        <v>0.23100000000000001</v>
      </c>
      <c r="E262" s="6">
        <v>46.66</v>
      </c>
      <c r="F262" s="6">
        <v>1.2</v>
      </c>
      <c r="G262" s="6">
        <v>6.4000000000000001E-2</v>
      </c>
      <c r="H262" s="5">
        <v>1</v>
      </c>
      <c r="I262" s="27">
        <f t="shared" si="24"/>
        <v>1.2</v>
      </c>
      <c r="J262" s="27">
        <f t="shared" si="25"/>
        <v>6.4000000000000001E-2</v>
      </c>
      <c r="K262" s="5">
        <v>37</v>
      </c>
      <c r="L262" s="5">
        <f t="shared" si="26"/>
        <v>0</v>
      </c>
      <c r="M262">
        <f t="shared" si="27"/>
        <v>105</v>
      </c>
      <c r="N262">
        <f t="shared" si="28"/>
        <v>0</v>
      </c>
      <c r="O262">
        <f t="shared" si="29"/>
        <v>0</v>
      </c>
    </row>
    <row r="263" spans="1:15">
      <c r="A263" s="5" t="s">
        <v>20</v>
      </c>
      <c r="B263" s="5">
        <v>1750</v>
      </c>
      <c r="C263" s="7">
        <v>7.8913367999999998E-2</v>
      </c>
      <c r="D263" s="6">
        <v>0.76800000000000002</v>
      </c>
      <c r="E263" s="6">
        <v>46.66</v>
      </c>
      <c r="F263" s="6">
        <v>1.8</v>
      </c>
      <c r="G263" s="6">
        <v>0.47799999999999998</v>
      </c>
      <c r="H263" s="5">
        <v>1</v>
      </c>
      <c r="I263" s="27">
        <f t="shared" si="24"/>
        <v>1.8</v>
      </c>
      <c r="J263" s="27">
        <f t="shared" si="25"/>
        <v>0.47799999999999998</v>
      </c>
      <c r="K263" s="5">
        <v>102</v>
      </c>
      <c r="L263" s="5">
        <f t="shared" si="26"/>
        <v>0</v>
      </c>
      <c r="M263">
        <f t="shared" si="27"/>
        <v>291</v>
      </c>
      <c r="N263">
        <f t="shared" si="28"/>
        <v>1</v>
      </c>
      <c r="O263">
        <f t="shared" si="29"/>
        <v>0.3</v>
      </c>
    </row>
    <row r="264" spans="1:15">
      <c r="A264" s="5" t="s">
        <v>20</v>
      </c>
      <c r="B264" s="5">
        <v>3200</v>
      </c>
      <c r="C264" s="7">
        <v>0.26273978199999998</v>
      </c>
      <c r="D264" s="6">
        <v>0.28699999999999998</v>
      </c>
      <c r="E264" s="6">
        <v>46.66</v>
      </c>
      <c r="F264" s="6">
        <v>1.2</v>
      </c>
      <c r="G264" s="6">
        <v>6.4000000000000001E-2</v>
      </c>
      <c r="H264" s="5">
        <v>1</v>
      </c>
      <c r="I264" s="27">
        <f t="shared" si="24"/>
        <v>1.2</v>
      </c>
      <c r="J264" s="27">
        <f t="shared" si="25"/>
        <v>6.4000000000000001E-2</v>
      </c>
      <c r="K264" s="5">
        <v>133</v>
      </c>
      <c r="L264" s="5">
        <f t="shared" si="26"/>
        <v>0</v>
      </c>
      <c r="M264">
        <f t="shared" si="27"/>
        <v>362</v>
      </c>
      <c r="N264">
        <f t="shared" si="28"/>
        <v>1</v>
      </c>
      <c r="O264">
        <f t="shared" si="29"/>
        <v>0.1</v>
      </c>
    </row>
    <row r="265" spans="1:15">
      <c r="A265" s="5" t="s">
        <v>20</v>
      </c>
      <c r="B265" s="5">
        <v>3200</v>
      </c>
      <c r="C265" s="7">
        <v>5.8719998199999998E-2</v>
      </c>
      <c r="D265" s="6">
        <v>0.23100000000000001</v>
      </c>
      <c r="E265" s="6">
        <v>46.66</v>
      </c>
      <c r="F265" s="6">
        <v>1.2</v>
      </c>
      <c r="G265" s="6">
        <v>6.4000000000000001E-2</v>
      </c>
      <c r="H265" s="5">
        <v>1</v>
      </c>
      <c r="I265" s="27">
        <f t="shared" si="24"/>
        <v>1.2</v>
      </c>
      <c r="J265" s="27">
        <f t="shared" si="25"/>
        <v>6.4000000000000001E-2</v>
      </c>
      <c r="K265" s="5">
        <v>24</v>
      </c>
      <c r="L265" s="5">
        <f t="shared" si="26"/>
        <v>0</v>
      </c>
      <c r="M265">
        <f t="shared" si="27"/>
        <v>65</v>
      </c>
      <c r="N265">
        <f t="shared" si="28"/>
        <v>0</v>
      </c>
      <c r="O265">
        <f t="shared" si="29"/>
        <v>0</v>
      </c>
    </row>
    <row r="266" spans="1:15">
      <c r="A266" s="5" t="s">
        <v>20</v>
      </c>
      <c r="B266" s="5">
        <v>4210</v>
      </c>
      <c r="C266" s="7">
        <v>0.38615377099999998</v>
      </c>
      <c r="D266" s="6">
        <v>0.309</v>
      </c>
      <c r="E266" s="6">
        <v>46.66</v>
      </c>
      <c r="F266" s="6">
        <v>0.7</v>
      </c>
      <c r="G266" s="6">
        <v>0.09</v>
      </c>
      <c r="H266" s="5">
        <v>1</v>
      </c>
      <c r="I266" s="27">
        <f t="shared" si="24"/>
        <v>0.7</v>
      </c>
      <c r="J266" s="27">
        <f t="shared" si="25"/>
        <v>0.09</v>
      </c>
      <c r="K266" s="5">
        <v>489</v>
      </c>
      <c r="L266" s="5">
        <f t="shared" si="26"/>
        <v>0</v>
      </c>
      <c r="M266">
        <f t="shared" si="27"/>
        <v>572</v>
      </c>
      <c r="N266">
        <f t="shared" si="28"/>
        <v>1</v>
      </c>
      <c r="O266">
        <f t="shared" si="29"/>
        <v>0.1</v>
      </c>
    </row>
    <row r="267" spans="1:15">
      <c r="A267" s="5" t="s">
        <v>20</v>
      </c>
      <c r="B267" s="5">
        <v>1750</v>
      </c>
      <c r="C267" s="7">
        <v>1.6304125999999999E-2</v>
      </c>
      <c r="D267" s="6">
        <v>0.752</v>
      </c>
      <c r="E267" s="6">
        <v>46.66</v>
      </c>
      <c r="F267" s="6">
        <v>1.8</v>
      </c>
      <c r="G267" s="6">
        <v>0.47799999999999998</v>
      </c>
      <c r="H267" s="5">
        <v>1</v>
      </c>
      <c r="I267" s="27">
        <f t="shared" si="24"/>
        <v>1.8</v>
      </c>
      <c r="J267" s="27">
        <f t="shared" si="25"/>
        <v>0.47799999999999998</v>
      </c>
      <c r="K267" s="5">
        <v>42</v>
      </c>
      <c r="L267" s="5">
        <f t="shared" si="26"/>
        <v>0</v>
      </c>
      <c r="M267">
        <f t="shared" si="27"/>
        <v>59</v>
      </c>
      <c r="N267">
        <f t="shared" si="28"/>
        <v>0</v>
      </c>
      <c r="O267">
        <f t="shared" si="29"/>
        <v>0.1</v>
      </c>
    </row>
    <row r="268" spans="1:15">
      <c r="A268" s="5" t="s">
        <v>20</v>
      </c>
      <c r="B268" s="5">
        <v>1750</v>
      </c>
      <c r="C268" s="7">
        <v>0.16758781659999999</v>
      </c>
      <c r="D268" s="6">
        <v>0.76800000000000002</v>
      </c>
      <c r="E268" s="6">
        <v>46.66</v>
      </c>
      <c r="F268" s="6">
        <v>1.8</v>
      </c>
      <c r="G268" s="6">
        <v>0.47799999999999998</v>
      </c>
      <c r="H268" s="5">
        <v>1</v>
      </c>
      <c r="I268" s="27">
        <f t="shared" si="24"/>
        <v>1.8</v>
      </c>
      <c r="J268" s="27">
        <f t="shared" si="25"/>
        <v>0.47799999999999998</v>
      </c>
      <c r="K268" s="5">
        <v>225</v>
      </c>
      <c r="L268" s="5">
        <f t="shared" si="26"/>
        <v>1</v>
      </c>
      <c r="M268">
        <f t="shared" si="27"/>
        <v>617</v>
      </c>
      <c r="N268">
        <f t="shared" si="28"/>
        <v>2</v>
      </c>
      <c r="O268">
        <f t="shared" si="29"/>
        <v>0.7</v>
      </c>
    </row>
    <row r="269" spans="1:15">
      <c r="A269" s="5" t="s">
        <v>20</v>
      </c>
      <c r="B269" s="5">
        <v>4210</v>
      </c>
      <c r="C269" s="7">
        <v>9.9045985399999995E-2</v>
      </c>
      <c r="D269" s="6">
        <v>0.309</v>
      </c>
      <c r="E269" s="6">
        <v>46.66</v>
      </c>
      <c r="F269" s="6">
        <v>0.7</v>
      </c>
      <c r="G269" s="6">
        <v>0.09</v>
      </c>
      <c r="H269" s="5">
        <v>1</v>
      </c>
      <c r="I269" s="27">
        <f t="shared" si="24"/>
        <v>0.7</v>
      </c>
      <c r="J269" s="27">
        <f t="shared" si="25"/>
        <v>0.09</v>
      </c>
      <c r="K269" s="5">
        <v>51</v>
      </c>
      <c r="L269" s="5">
        <f t="shared" si="26"/>
        <v>0</v>
      </c>
      <c r="M269">
        <f t="shared" si="27"/>
        <v>147</v>
      </c>
      <c r="N269">
        <f t="shared" si="28"/>
        <v>0</v>
      </c>
      <c r="O269">
        <f t="shared" si="29"/>
        <v>0</v>
      </c>
    </row>
    <row r="270" spans="1:15">
      <c r="A270" s="5" t="s">
        <v>20</v>
      </c>
      <c r="B270" s="5">
        <v>6410</v>
      </c>
      <c r="C270" s="7">
        <v>5.7967577553999998</v>
      </c>
      <c r="D270" s="6">
        <v>0.26600000000000001</v>
      </c>
      <c r="E270" s="6">
        <v>46.66</v>
      </c>
      <c r="F270" s="6">
        <v>0</v>
      </c>
      <c r="G270" s="6">
        <v>0</v>
      </c>
      <c r="H270" s="5">
        <v>1</v>
      </c>
      <c r="I270" s="27">
        <f t="shared" si="24"/>
        <v>0</v>
      </c>
      <c r="J270" s="27">
        <f t="shared" si="25"/>
        <v>0</v>
      </c>
      <c r="K270" s="5">
        <v>4893</v>
      </c>
      <c r="L270" s="5">
        <f t="shared" si="26"/>
        <v>6</v>
      </c>
      <c r="M270">
        <f t="shared" si="27"/>
        <v>7395</v>
      </c>
      <c r="N270">
        <f t="shared" si="28"/>
        <v>0</v>
      </c>
      <c r="O270">
        <f t="shared" si="29"/>
        <v>0</v>
      </c>
    </row>
    <row r="271" spans="1:15">
      <c r="A271" s="5" t="s">
        <v>20</v>
      </c>
      <c r="B271" s="5">
        <v>4210</v>
      </c>
      <c r="C271" s="7">
        <v>5.3433129999999997E-4</v>
      </c>
      <c r="D271" s="6">
        <v>0.10199999999999999</v>
      </c>
      <c r="E271" s="6">
        <v>46.66</v>
      </c>
      <c r="F271" s="6">
        <v>0.7</v>
      </c>
      <c r="G271" s="6">
        <v>0.09</v>
      </c>
      <c r="H271" s="5">
        <v>1</v>
      </c>
      <c r="I271" s="27">
        <f t="shared" si="24"/>
        <v>0.7</v>
      </c>
      <c r="J271" s="27">
        <f t="shared" si="25"/>
        <v>0.09</v>
      </c>
      <c r="K271" s="5">
        <v>0</v>
      </c>
      <c r="L271" s="5">
        <f t="shared" si="26"/>
        <v>0</v>
      </c>
      <c r="M271">
        <f t="shared" si="27"/>
        <v>0</v>
      </c>
      <c r="N271">
        <f t="shared" si="28"/>
        <v>0</v>
      </c>
      <c r="O271">
        <f t="shared" si="29"/>
        <v>0</v>
      </c>
    </row>
    <row r="272" spans="1:15">
      <c r="A272" s="5" t="s">
        <v>20</v>
      </c>
      <c r="B272" s="5">
        <v>4210</v>
      </c>
      <c r="C272" s="7">
        <v>0.18624651519999999</v>
      </c>
      <c r="D272" s="6">
        <v>0.309</v>
      </c>
      <c r="E272" s="6">
        <v>46.66</v>
      </c>
      <c r="F272" s="6">
        <v>0.7</v>
      </c>
      <c r="G272" s="6">
        <v>0.09</v>
      </c>
      <c r="H272" s="5">
        <v>1</v>
      </c>
      <c r="I272" s="27">
        <f t="shared" si="24"/>
        <v>0.7</v>
      </c>
      <c r="J272" s="27">
        <f t="shared" si="25"/>
        <v>0.09</v>
      </c>
      <c r="K272" s="5">
        <v>97</v>
      </c>
      <c r="L272" s="5">
        <f t="shared" si="26"/>
        <v>0</v>
      </c>
      <c r="M272">
        <f t="shared" si="27"/>
        <v>276</v>
      </c>
      <c r="N272">
        <f t="shared" si="28"/>
        <v>0</v>
      </c>
      <c r="O272">
        <f t="shared" si="29"/>
        <v>0.1</v>
      </c>
    </row>
    <row r="273" spans="1:15">
      <c r="A273" s="5" t="s">
        <v>20</v>
      </c>
      <c r="B273" s="5">
        <v>1750</v>
      </c>
      <c r="C273" s="7">
        <v>0.1045865159</v>
      </c>
      <c r="D273" s="6">
        <v>0.76800000000000002</v>
      </c>
      <c r="E273" s="6">
        <v>46.66</v>
      </c>
      <c r="F273" s="6">
        <v>1.8</v>
      </c>
      <c r="G273" s="6">
        <v>0.47799999999999998</v>
      </c>
      <c r="H273" s="5">
        <v>1</v>
      </c>
      <c r="I273" s="27">
        <f t="shared" si="24"/>
        <v>1.8</v>
      </c>
      <c r="J273" s="27">
        <f t="shared" si="25"/>
        <v>0.47799999999999998</v>
      </c>
      <c r="K273" s="5">
        <v>220</v>
      </c>
      <c r="L273" s="5">
        <f t="shared" si="26"/>
        <v>0</v>
      </c>
      <c r="M273">
        <f t="shared" si="27"/>
        <v>385</v>
      </c>
      <c r="N273">
        <f t="shared" si="28"/>
        <v>2</v>
      </c>
      <c r="O273">
        <f t="shared" si="29"/>
        <v>0.4</v>
      </c>
    </row>
    <row r="274" spans="1:15">
      <c r="A274" s="5" t="s">
        <v>20</v>
      </c>
      <c r="B274" s="5">
        <v>4210</v>
      </c>
      <c r="C274" s="7">
        <v>1.5235031207</v>
      </c>
      <c r="D274" s="6">
        <v>0.309</v>
      </c>
      <c r="E274" s="6">
        <v>46.66</v>
      </c>
      <c r="F274" s="6">
        <v>0.7</v>
      </c>
      <c r="G274" s="6">
        <v>0.09</v>
      </c>
      <c r="H274" s="5">
        <v>1</v>
      </c>
      <c r="I274" s="27">
        <f t="shared" si="24"/>
        <v>0.7</v>
      </c>
      <c r="J274" s="27">
        <f t="shared" si="25"/>
        <v>0.09</v>
      </c>
      <c r="K274" s="5">
        <v>1217</v>
      </c>
      <c r="L274" s="5">
        <f t="shared" si="26"/>
        <v>2</v>
      </c>
      <c r="M274">
        <f t="shared" si="27"/>
        <v>2258</v>
      </c>
      <c r="N274">
        <f t="shared" si="28"/>
        <v>3</v>
      </c>
      <c r="O274">
        <f t="shared" si="29"/>
        <v>0.4</v>
      </c>
    </row>
    <row r="275" spans="1:15">
      <c r="A275" s="5" t="s">
        <v>20</v>
      </c>
      <c r="B275" s="5">
        <v>4210</v>
      </c>
      <c r="C275" s="7">
        <v>1.2841410472999999</v>
      </c>
      <c r="D275" s="6">
        <v>0.309</v>
      </c>
      <c r="E275" s="6">
        <v>46.66</v>
      </c>
      <c r="F275" s="6">
        <v>0.7</v>
      </c>
      <c r="G275" s="6">
        <v>0.09</v>
      </c>
      <c r="H275" s="5">
        <v>1</v>
      </c>
      <c r="I275" s="27">
        <f t="shared" si="24"/>
        <v>0.7</v>
      </c>
      <c r="J275" s="27">
        <f t="shared" si="25"/>
        <v>0.09</v>
      </c>
      <c r="K275" s="5">
        <v>909</v>
      </c>
      <c r="L275" s="5">
        <f t="shared" si="26"/>
        <v>2</v>
      </c>
      <c r="M275">
        <f t="shared" si="27"/>
        <v>1903</v>
      </c>
      <c r="N275">
        <f t="shared" si="28"/>
        <v>3</v>
      </c>
      <c r="O275">
        <f t="shared" si="29"/>
        <v>0.4</v>
      </c>
    </row>
    <row r="276" spans="1:15">
      <c r="A276" s="5" t="s">
        <v>20</v>
      </c>
      <c r="B276" s="5">
        <v>6460</v>
      </c>
      <c r="C276" s="7">
        <v>1.8744267402999999</v>
      </c>
      <c r="D276" s="6">
        <v>0.26600000000000001</v>
      </c>
      <c r="E276" s="6">
        <v>46.66</v>
      </c>
      <c r="F276" s="6">
        <v>0</v>
      </c>
      <c r="G276" s="6">
        <v>0</v>
      </c>
      <c r="H276" s="5">
        <v>1</v>
      </c>
      <c r="I276" s="27">
        <f t="shared" si="24"/>
        <v>0</v>
      </c>
      <c r="J276" s="27">
        <f t="shared" si="25"/>
        <v>0</v>
      </c>
      <c r="K276" s="5">
        <v>838</v>
      </c>
      <c r="L276" s="5">
        <f t="shared" si="26"/>
        <v>2</v>
      </c>
      <c r="M276">
        <f t="shared" si="27"/>
        <v>2391</v>
      </c>
      <c r="N276">
        <f t="shared" si="28"/>
        <v>0</v>
      </c>
      <c r="O276">
        <f t="shared" si="29"/>
        <v>0</v>
      </c>
    </row>
    <row r="277" spans="1:15">
      <c r="A277" s="5" t="s">
        <v>20</v>
      </c>
      <c r="B277" s="5">
        <v>6460</v>
      </c>
      <c r="C277" s="7">
        <v>0.1136238854</v>
      </c>
      <c r="D277" s="6">
        <v>0.26600000000000001</v>
      </c>
      <c r="E277" s="6">
        <v>46.66</v>
      </c>
      <c r="F277" s="6">
        <v>0</v>
      </c>
      <c r="G277" s="6">
        <v>0</v>
      </c>
      <c r="H277" s="5">
        <v>1</v>
      </c>
      <c r="I277" s="27">
        <f t="shared" si="24"/>
        <v>0</v>
      </c>
      <c r="J277" s="27">
        <f t="shared" si="25"/>
        <v>0</v>
      </c>
      <c r="K277" s="5">
        <v>51</v>
      </c>
      <c r="L277" s="5">
        <f t="shared" si="26"/>
        <v>0</v>
      </c>
      <c r="M277">
        <f t="shared" si="27"/>
        <v>145</v>
      </c>
      <c r="N277">
        <f t="shared" si="28"/>
        <v>0</v>
      </c>
      <c r="O277">
        <f t="shared" si="29"/>
        <v>0</v>
      </c>
    </row>
    <row r="278" spans="1:15">
      <c r="A278" s="5" t="s">
        <v>20</v>
      </c>
      <c r="B278" s="5">
        <v>4210</v>
      </c>
      <c r="C278" s="7">
        <v>0.27240960190000002</v>
      </c>
      <c r="D278" s="6">
        <v>0.309</v>
      </c>
      <c r="E278" s="6">
        <v>46.66</v>
      </c>
      <c r="F278" s="6">
        <v>0.7</v>
      </c>
      <c r="G278" s="6">
        <v>0.09</v>
      </c>
      <c r="H278" s="5">
        <v>1</v>
      </c>
      <c r="I278" s="27">
        <f t="shared" si="24"/>
        <v>0.7</v>
      </c>
      <c r="J278" s="27">
        <f t="shared" si="25"/>
        <v>0.09</v>
      </c>
      <c r="K278" s="5">
        <v>141</v>
      </c>
      <c r="L278" s="5">
        <f t="shared" si="26"/>
        <v>0</v>
      </c>
      <c r="M278">
        <f t="shared" si="27"/>
        <v>404</v>
      </c>
      <c r="N278">
        <f t="shared" si="28"/>
        <v>1</v>
      </c>
      <c r="O278">
        <f t="shared" si="29"/>
        <v>0.1</v>
      </c>
    </row>
    <row r="279" spans="1:15">
      <c r="A279" s="5" t="s">
        <v>20</v>
      </c>
      <c r="B279" s="5">
        <v>4210</v>
      </c>
      <c r="C279" s="7">
        <v>0.17489518100000001</v>
      </c>
      <c r="D279" s="6">
        <v>0.10199999999999999</v>
      </c>
      <c r="E279" s="6">
        <v>46.66</v>
      </c>
      <c r="F279" s="6">
        <v>0.7</v>
      </c>
      <c r="G279" s="6">
        <v>0.09</v>
      </c>
      <c r="H279" s="5">
        <v>1</v>
      </c>
      <c r="I279" s="27">
        <f t="shared" si="24"/>
        <v>0.7</v>
      </c>
      <c r="J279" s="27">
        <f t="shared" si="25"/>
        <v>0.09</v>
      </c>
      <c r="K279" s="5">
        <v>30</v>
      </c>
      <c r="L279" s="5">
        <f t="shared" si="26"/>
        <v>0</v>
      </c>
      <c r="M279">
        <f t="shared" si="27"/>
        <v>86</v>
      </c>
      <c r="N279">
        <f t="shared" si="28"/>
        <v>0</v>
      </c>
      <c r="O279">
        <f t="shared" si="29"/>
        <v>0</v>
      </c>
    </row>
    <row r="280" spans="1:15">
      <c r="A280" s="5" t="s">
        <v>20</v>
      </c>
      <c r="B280" s="5">
        <v>6460</v>
      </c>
      <c r="C280" s="7">
        <v>2.49165046E-2</v>
      </c>
      <c r="D280" s="6">
        <v>0.26600000000000001</v>
      </c>
      <c r="E280" s="6">
        <v>46.66</v>
      </c>
      <c r="F280" s="6">
        <v>0</v>
      </c>
      <c r="G280" s="6">
        <v>0</v>
      </c>
      <c r="H280" s="5">
        <v>1</v>
      </c>
      <c r="I280" s="27">
        <f t="shared" si="24"/>
        <v>0</v>
      </c>
      <c r="J280" s="27">
        <f t="shared" si="25"/>
        <v>0</v>
      </c>
      <c r="K280" s="5">
        <v>11</v>
      </c>
      <c r="L280" s="5">
        <f t="shared" si="26"/>
        <v>0</v>
      </c>
      <c r="M280">
        <f t="shared" si="27"/>
        <v>32</v>
      </c>
      <c r="N280">
        <f t="shared" si="28"/>
        <v>0</v>
      </c>
      <c r="O280">
        <f t="shared" si="29"/>
        <v>0</v>
      </c>
    </row>
    <row r="281" spans="1:15">
      <c r="A281" s="5" t="s">
        <v>20</v>
      </c>
      <c r="B281" s="5">
        <v>6460</v>
      </c>
      <c r="C281" s="7">
        <v>6.1663690976999996</v>
      </c>
      <c r="D281" s="6">
        <v>0.26600000000000001</v>
      </c>
      <c r="E281" s="6">
        <v>46.66</v>
      </c>
      <c r="F281" s="6">
        <v>0</v>
      </c>
      <c r="G281" s="6">
        <v>0</v>
      </c>
      <c r="H281" s="5">
        <v>1</v>
      </c>
      <c r="I281" s="27">
        <f t="shared" si="24"/>
        <v>0</v>
      </c>
      <c r="J281" s="27">
        <f t="shared" si="25"/>
        <v>0</v>
      </c>
      <c r="K281" s="5">
        <v>2757</v>
      </c>
      <c r="L281" s="5">
        <f t="shared" si="26"/>
        <v>6</v>
      </c>
      <c r="M281">
        <f t="shared" si="27"/>
        <v>7867</v>
      </c>
      <c r="N281">
        <f t="shared" si="28"/>
        <v>0</v>
      </c>
      <c r="O281">
        <f t="shared" si="29"/>
        <v>0</v>
      </c>
    </row>
    <row r="282" spans="1:15">
      <c r="A282" s="5" t="s">
        <v>20</v>
      </c>
      <c r="B282" s="5">
        <v>4210</v>
      </c>
      <c r="C282" s="7">
        <v>5.0287270299999999E-2</v>
      </c>
      <c r="D282" s="6">
        <v>0.309</v>
      </c>
      <c r="E282" s="6">
        <v>46.66</v>
      </c>
      <c r="F282" s="6">
        <v>0.7</v>
      </c>
      <c r="G282" s="6">
        <v>0.09</v>
      </c>
      <c r="H282" s="5">
        <v>1</v>
      </c>
      <c r="I282" s="27">
        <f t="shared" si="24"/>
        <v>0.7</v>
      </c>
      <c r="J282" s="27">
        <f t="shared" si="25"/>
        <v>0.09</v>
      </c>
      <c r="K282" s="5">
        <v>32</v>
      </c>
      <c r="L282" s="5">
        <f t="shared" si="26"/>
        <v>0</v>
      </c>
      <c r="M282">
        <f t="shared" si="27"/>
        <v>75</v>
      </c>
      <c r="N282">
        <f t="shared" si="28"/>
        <v>0</v>
      </c>
      <c r="O282">
        <f t="shared" si="29"/>
        <v>0</v>
      </c>
    </row>
    <row r="283" spans="1:15">
      <c r="A283" s="5" t="s">
        <v>20</v>
      </c>
      <c r="B283" s="5">
        <v>4210</v>
      </c>
      <c r="C283" s="7">
        <v>1.6199016352</v>
      </c>
      <c r="D283" s="6">
        <v>0.309</v>
      </c>
      <c r="E283" s="6">
        <v>46.66</v>
      </c>
      <c r="F283" s="6">
        <v>0.7</v>
      </c>
      <c r="G283" s="6">
        <v>0.09</v>
      </c>
      <c r="H283" s="5">
        <v>1</v>
      </c>
      <c r="I283" s="27">
        <f t="shared" si="24"/>
        <v>0.7</v>
      </c>
      <c r="J283" s="27">
        <f t="shared" si="25"/>
        <v>0.09</v>
      </c>
      <c r="K283" s="5">
        <v>841</v>
      </c>
      <c r="L283" s="5">
        <f t="shared" si="26"/>
        <v>2</v>
      </c>
      <c r="M283">
        <f t="shared" si="27"/>
        <v>2401</v>
      </c>
      <c r="N283">
        <f t="shared" si="28"/>
        <v>4</v>
      </c>
      <c r="O283">
        <f t="shared" si="29"/>
        <v>0.5</v>
      </c>
    </row>
    <row r="284" spans="1:15">
      <c r="A284" s="5" t="s">
        <v>20</v>
      </c>
      <c r="B284" s="5">
        <v>4210</v>
      </c>
      <c r="C284" s="7">
        <v>1.3383881068000001</v>
      </c>
      <c r="D284" s="6">
        <v>0.309</v>
      </c>
      <c r="E284" s="6">
        <v>46.66</v>
      </c>
      <c r="F284" s="6">
        <v>0.7</v>
      </c>
      <c r="G284" s="6">
        <v>0.09</v>
      </c>
      <c r="H284" s="5">
        <v>1</v>
      </c>
      <c r="I284" s="27">
        <f t="shared" si="24"/>
        <v>0.7</v>
      </c>
      <c r="J284" s="27">
        <f t="shared" si="25"/>
        <v>0.09</v>
      </c>
      <c r="K284" s="5">
        <v>779</v>
      </c>
      <c r="L284" s="5">
        <f t="shared" si="26"/>
        <v>2</v>
      </c>
      <c r="M284">
        <f t="shared" si="27"/>
        <v>1984</v>
      </c>
      <c r="N284">
        <f t="shared" si="28"/>
        <v>3</v>
      </c>
      <c r="O284">
        <f t="shared" si="29"/>
        <v>0.4</v>
      </c>
    </row>
    <row r="285" spans="1:15">
      <c r="A285" s="5" t="s">
        <v>20</v>
      </c>
      <c r="B285" s="5">
        <v>4210</v>
      </c>
      <c r="C285" s="7">
        <v>8.1916704300000004E-2</v>
      </c>
      <c r="D285" s="6">
        <v>0.309</v>
      </c>
      <c r="E285" s="6">
        <v>46.66</v>
      </c>
      <c r="F285" s="6">
        <v>0.7</v>
      </c>
      <c r="G285" s="6">
        <v>0.09</v>
      </c>
      <c r="H285" s="5">
        <v>1</v>
      </c>
      <c r="I285" s="27">
        <f t="shared" si="24"/>
        <v>0.7</v>
      </c>
      <c r="J285" s="27">
        <f t="shared" si="25"/>
        <v>0.09</v>
      </c>
      <c r="K285" s="5">
        <v>244</v>
      </c>
      <c r="L285" s="5">
        <f t="shared" si="26"/>
        <v>0</v>
      </c>
      <c r="M285">
        <f t="shared" si="27"/>
        <v>121</v>
      </c>
      <c r="N285">
        <f t="shared" si="28"/>
        <v>0</v>
      </c>
      <c r="O285">
        <f t="shared" si="29"/>
        <v>0</v>
      </c>
    </row>
    <row r="286" spans="1:15">
      <c r="A286" s="5" t="s">
        <v>20</v>
      </c>
      <c r="B286" s="5">
        <v>6460</v>
      </c>
      <c r="C286" s="7">
        <v>4.5889546599999997E-2</v>
      </c>
      <c r="D286" s="6">
        <v>0.26600000000000001</v>
      </c>
      <c r="E286" s="6">
        <v>46.66</v>
      </c>
      <c r="F286" s="6">
        <v>0</v>
      </c>
      <c r="G286" s="6">
        <v>0</v>
      </c>
      <c r="H286" s="5">
        <v>1</v>
      </c>
      <c r="I286" s="27">
        <f t="shared" si="24"/>
        <v>0</v>
      </c>
      <c r="J286" s="27">
        <f t="shared" si="25"/>
        <v>0</v>
      </c>
      <c r="K286" s="5">
        <v>21</v>
      </c>
      <c r="L286" s="5">
        <f t="shared" si="26"/>
        <v>0</v>
      </c>
      <c r="M286">
        <f t="shared" si="27"/>
        <v>59</v>
      </c>
      <c r="N286">
        <f t="shared" si="28"/>
        <v>0</v>
      </c>
      <c r="O286">
        <f t="shared" si="29"/>
        <v>0</v>
      </c>
    </row>
    <row r="287" spans="1:15">
      <c r="A287" s="5" t="s">
        <v>20</v>
      </c>
      <c r="B287" s="5">
        <v>4210</v>
      </c>
      <c r="C287" s="7">
        <v>1.1743122999999999E-3</v>
      </c>
      <c r="D287" s="6">
        <v>0.309</v>
      </c>
      <c r="E287" s="6">
        <v>46.66</v>
      </c>
      <c r="F287" s="6">
        <v>0.7</v>
      </c>
      <c r="G287" s="6">
        <v>0.09</v>
      </c>
      <c r="H287" s="5">
        <v>1</v>
      </c>
      <c r="I287" s="27">
        <f t="shared" si="24"/>
        <v>0.7</v>
      </c>
      <c r="J287" s="27">
        <f t="shared" si="25"/>
        <v>0.09</v>
      </c>
      <c r="K287" s="5">
        <v>1</v>
      </c>
      <c r="L287" s="5">
        <f t="shared" si="26"/>
        <v>0</v>
      </c>
      <c r="M287">
        <f t="shared" si="27"/>
        <v>2</v>
      </c>
      <c r="N287">
        <f t="shared" si="28"/>
        <v>0</v>
      </c>
      <c r="O287">
        <f t="shared" si="29"/>
        <v>0</v>
      </c>
    </row>
    <row r="288" spans="1:15">
      <c r="A288" s="5" t="s">
        <v>20</v>
      </c>
      <c r="B288" s="5">
        <v>4210</v>
      </c>
      <c r="C288" s="7">
        <v>1.5240496858999999</v>
      </c>
      <c r="D288" s="6">
        <v>0.309</v>
      </c>
      <c r="E288" s="6">
        <v>46.66</v>
      </c>
      <c r="F288" s="6">
        <v>0.7</v>
      </c>
      <c r="G288" s="6">
        <v>0.09</v>
      </c>
      <c r="H288" s="5">
        <v>1</v>
      </c>
      <c r="I288" s="27">
        <f t="shared" si="24"/>
        <v>0.7</v>
      </c>
      <c r="J288" s="27">
        <f t="shared" si="25"/>
        <v>0.09</v>
      </c>
      <c r="K288" s="5">
        <v>1221</v>
      </c>
      <c r="L288" s="5">
        <f t="shared" si="26"/>
        <v>2</v>
      </c>
      <c r="M288">
        <f t="shared" si="27"/>
        <v>2259</v>
      </c>
      <c r="N288">
        <f t="shared" si="28"/>
        <v>3</v>
      </c>
      <c r="O288">
        <f t="shared" si="29"/>
        <v>0.4</v>
      </c>
    </row>
    <row r="289" spans="1:15">
      <c r="A289" s="5" t="s">
        <v>20</v>
      </c>
      <c r="B289" s="5">
        <v>4210</v>
      </c>
      <c r="C289" s="7">
        <v>3.5177358300000003E-2</v>
      </c>
      <c r="D289" s="6">
        <v>0.309</v>
      </c>
      <c r="E289" s="6">
        <v>46.66</v>
      </c>
      <c r="F289" s="6">
        <v>0.7</v>
      </c>
      <c r="G289" s="6">
        <v>0.09</v>
      </c>
      <c r="H289" s="5">
        <v>1</v>
      </c>
      <c r="I289" s="27">
        <f t="shared" si="24"/>
        <v>0.7</v>
      </c>
      <c r="J289" s="27">
        <f t="shared" si="25"/>
        <v>0.09</v>
      </c>
      <c r="K289" s="5">
        <v>39</v>
      </c>
      <c r="L289" s="5">
        <f t="shared" si="26"/>
        <v>0</v>
      </c>
      <c r="M289">
        <f t="shared" si="27"/>
        <v>52</v>
      </c>
      <c r="N289">
        <f t="shared" si="28"/>
        <v>0</v>
      </c>
      <c r="O289">
        <f t="shared" si="29"/>
        <v>0</v>
      </c>
    </row>
    <row r="290" spans="1:15">
      <c r="A290" s="5" t="s">
        <v>20</v>
      </c>
      <c r="B290" s="5">
        <v>4210</v>
      </c>
      <c r="C290" s="7">
        <v>3.7163825400000003E-2</v>
      </c>
      <c r="D290" s="6">
        <v>0.309</v>
      </c>
      <c r="E290" s="6">
        <v>46.66</v>
      </c>
      <c r="F290" s="6">
        <v>0.7</v>
      </c>
      <c r="G290" s="6">
        <v>0.09</v>
      </c>
      <c r="H290" s="5">
        <v>1</v>
      </c>
      <c r="I290" s="27">
        <f t="shared" si="24"/>
        <v>0.7</v>
      </c>
      <c r="J290" s="27">
        <f t="shared" si="25"/>
        <v>0.09</v>
      </c>
      <c r="K290" s="5">
        <v>121</v>
      </c>
      <c r="L290" s="5">
        <f t="shared" si="26"/>
        <v>0</v>
      </c>
      <c r="M290">
        <f t="shared" si="27"/>
        <v>55</v>
      </c>
      <c r="N290">
        <f t="shared" si="28"/>
        <v>0</v>
      </c>
      <c r="O290">
        <f t="shared" si="29"/>
        <v>0</v>
      </c>
    </row>
    <row r="291" spans="1:15">
      <c r="A291" s="5" t="s">
        <v>20</v>
      </c>
      <c r="B291" s="5">
        <v>8140</v>
      </c>
      <c r="C291" s="7">
        <v>0.36191663610000002</v>
      </c>
      <c r="D291" s="6">
        <v>0.63</v>
      </c>
      <c r="E291" s="6">
        <v>46.66</v>
      </c>
      <c r="F291" s="6">
        <v>1.18</v>
      </c>
      <c r="G291" s="6">
        <v>0.48</v>
      </c>
      <c r="H291" s="5">
        <v>1</v>
      </c>
      <c r="I291" s="27">
        <f t="shared" si="24"/>
        <v>1.18</v>
      </c>
      <c r="J291" s="27">
        <f t="shared" si="25"/>
        <v>0.48</v>
      </c>
      <c r="K291" s="5">
        <v>383</v>
      </c>
      <c r="L291" s="5">
        <f t="shared" si="26"/>
        <v>1</v>
      </c>
      <c r="M291">
        <f t="shared" si="27"/>
        <v>1094</v>
      </c>
      <c r="N291">
        <f t="shared" si="28"/>
        <v>3</v>
      </c>
      <c r="O291">
        <f t="shared" si="29"/>
        <v>1.2</v>
      </c>
    </row>
    <row r="292" spans="1:15">
      <c r="A292" s="5" t="s">
        <v>20</v>
      </c>
      <c r="B292" s="5">
        <v>6460</v>
      </c>
      <c r="C292" s="7">
        <v>1.6179620799999999E-2</v>
      </c>
      <c r="D292" s="6">
        <v>0.26600000000000001</v>
      </c>
      <c r="E292" s="6">
        <v>46.66</v>
      </c>
      <c r="F292" s="6">
        <v>0</v>
      </c>
      <c r="G292" s="6">
        <v>0</v>
      </c>
      <c r="H292" s="5">
        <v>1</v>
      </c>
      <c r="I292" s="27">
        <f t="shared" si="24"/>
        <v>0</v>
      </c>
      <c r="J292" s="27">
        <f t="shared" si="25"/>
        <v>0</v>
      </c>
      <c r="K292" s="5">
        <v>7</v>
      </c>
      <c r="L292" s="5">
        <f t="shared" si="26"/>
        <v>0</v>
      </c>
      <c r="M292">
        <f t="shared" si="27"/>
        <v>21</v>
      </c>
      <c r="N292">
        <f t="shared" si="28"/>
        <v>0</v>
      </c>
      <c r="O292">
        <f t="shared" si="29"/>
        <v>0</v>
      </c>
    </row>
    <row r="293" spans="1:15">
      <c r="A293" s="5" t="s">
        <v>20</v>
      </c>
      <c r="B293" s="5">
        <v>6460</v>
      </c>
      <c r="C293" s="7">
        <v>0.21775424769999999</v>
      </c>
      <c r="D293" s="6">
        <v>0.191</v>
      </c>
      <c r="E293" s="6">
        <v>46.66</v>
      </c>
      <c r="F293" s="6">
        <v>0</v>
      </c>
      <c r="G293" s="6">
        <v>0</v>
      </c>
      <c r="H293" s="5">
        <v>1</v>
      </c>
      <c r="I293" s="27">
        <f t="shared" si="24"/>
        <v>0</v>
      </c>
      <c r="J293" s="27">
        <f t="shared" si="25"/>
        <v>0</v>
      </c>
      <c r="K293" s="5">
        <v>70</v>
      </c>
      <c r="L293" s="5">
        <f t="shared" si="26"/>
        <v>0</v>
      </c>
      <c r="M293">
        <f t="shared" si="27"/>
        <v>199</v>
      </c>
      <c r="N293">
        <f t="shared" si="28"/>
        <v>0</v>
      </c>
      <c r="O293">
        <f t="shared" si="29"/>
        <v>0</v>
      </c>
    </row>
    <row r="294" spans="1:15">
      <c r="A294" s="5" t="s">
        <v>20</v>
      </c>
      <c r="B294" s="5">
        <v>4210</v>
      </c>
      <c r="C294" s="7">
        <v>2.1418004099999999E-2</v>
      </c>
      <c r="D294" s="6">
        <v>0.309</v>
      </c>
      <c r="E294" s="6">
        <v>46.66</v>
      </c>
      <c r="F294" s="6">
        <v>0.7</v>
      </c>
      <c r="G294" s="6">
        <v>0.09</v>
      </c>
      <c r="H294" s="5">
        <v>1</v>
      </c>
      <c r="I294" s="27">
        <f t="shared" si="24"/>
        <v>0.7</v>
      </c>
      <c r="J294" s="27">
        <f t="shared" si="25"/>
        <v>0.09</v>
      </c>
      <c r="K294" s="5">
        <v>12</v>
      </c>
      <c r="L294" s="5">
        <f t="shared" si="26"/>
        <v>0</v>
      </c>
      <c r="M294">
        <f t="shared" si="27"/>
        <v>32</v>
      </c>
      <c r="N294">
        <f t="shared" si="28"/>
        <v>0</v>
      </c>
      <c r="O294">
        <f t="shared" si="29"/>
        <v>0</v>
      </c>
    </row>
    <row r="295" spans="1:15">
      <c r="A295" s="5" t="s">
        <v>20</v>
      </c>
      <c r="B295" s="5">
        <v>4210</v>
      </c>
      <c r="C295" s="7">
        <v>7.6042475900000003E-2</v>
      </c>
      <c r="D295" s="6">
        <v>0.309</v>
      </c>
      <c r="E295" s="6">
        <v>46.66</v>
      </c>
      <c r="F295" s="6">
        <v>0.7</v>
      </c>
      <c r="G295" s="6">
        <v>0.09</v>
      </c>
      <c r="H295" s="5">
        <v>1</v>
      </c>
      <c r="I295" s="27">
        <f t="shared" si="24"/>
        <v>0.7</v>
      </c>
      <c r="J295" s="27">
        <f t="shared" si="25"/>
        <v>0.09</v>
      </c>
      <c r="K295" s="5">
        <v>217</v>
      </c>
      <c r="L295" s="5">
        <f t="shared" si="26"/>
        <v>0</v>
      </c>
      <c r="M295">
        <f t="shared" si="27"/>
        <v>113</v>
      </c>
      <c r="N295">
        <f t="shared" si="28"/>
        <v>0</v>
      </c>
      <c r="O295">
        <f t="shared" si="29"/>
        <v>0</v>
      </c>
    </row>
    <row r="296" spans="1:15">
      <c r="A296" s="5" t="s">
        <v>20</v>
      </c>
      <c r="B296" s="5">
        <v>4210</v>
      </c>
      <c r="C296" s="7">
        <v>9.62937346E-2</v>
      </c>
      <c r="D296" s="6">
        <v>0.309</v>
      </c>
      <c r="E296" s="6">
        <v>46.66</v>
      </c>
      <c r="F296" s="6">
        <v>0.7</v>
      </c>
      <c r="G296" s="6">
        <v>0.09</v>
      </c>
      <c r="H296" s="5">
        <v>1</v>
      </c>
      <c r="I296" s="27">
        <f t="shared" si="24"/>
        <v>0.7</v>
      </c>
      <c r="J296" s="27">
        <f t="shared" si="25"/>
        <v>0.09</v>
      </c>
      <c r="K296" s="5">
        <v>50</v>
      </c>
      <c r="L296" s="5">
        <f t="shared" si="26"/>
        <v>0</v>
      </c>
      <c r="M296">
        <f t="shared" si="27"/>
        <v>143</v>
      </c>
      <c r="N296">
        <f t="shared" si="28"/>
        <v>0</v>
      </c>
      <c r="O296">
        <f t="shared" si="29"/>
        <v>0</v>
      </c>
    </row>
    <row r="297" spans="1:15">
      <c r="A297" s="5" t="s">
        <v>20</v>
      </c>
      <c r="B297" s="5">
        <v>6460</v>
      </c>
      <c r="C297" s="7">
        <v>8.2364623299999995E-2</v>
      </c>
      <c r="D297" s="6">
        <v>0.26600000000000001</v>
      </c>
      <c r="E297" s="6">
        <v>46.66</v>
      </c>
      <c r="F297" s="6">
        <v>0</v>
      </c>
      <c r="G297" s="6">
        <v>0</v>
      </c>
      <c r="H297" s="5">
        <v>1</v>
      </c>
      <c r="I297" s="27">
        <f t="shared" si="24"/>
        <v>0</v>
      </c>
      <c r="J297" s="27">
        <f t="shared" si="25"/>
        <v>0</v>
      </c>
      <c r="K297" s="5">
        <v>37</v>
      </c>
      <c r="L297" s="5">
        <f t="shared" si="26"/>
        <v>0</v>
      </c>
      <c r="M297">
        <f t="shared" si="27"/>
        <v>105</v>
      </c>
      <c r="N297">
        <f t="shared" si="28"/>
        <v>0</v>
      </c>
      <c r="O297">
        <f t="shared" si="29"/>
        <v>0</v>
      </c>
    </row>
    <row r="298" spans="1:15">
      <c r="A298" s="5" t="s">
        <v>20</v>
      </c>
      <c r="B298" s="5">
        <v>4210</v>
      </c>
      <c r="C298" s="7">
        <v>3.73213129E-2</v>
      </c>
      <c r="D298" s="6">
        <v>0.10199999999999999</v>
      </c>
      <c r="E298" s="6">
        <v>46.66</v>
      </c>
      <c r="F298" s="6">
        <v>0.7</v>
      </c>
      <c r="G298" s="6">
        <v>0.09</v>
      </c>
      <c r="H298" s="5">
        <v>1</v>
      </c>
      <c r="I298" s="27">
        <f t="shared" si="24"/>
        <v>0.7</v>
      </c>
      <c r="J298" s="27">
        <f t="shared" si="25"/>
        <v>0.09</v>
      </c>
      <c r="K298" s="5">
        <v>6</v>
      </c>
      <c r="L298" s="5">
        <f t="shared" si="26"/>
        <v>0</v>
      </c>
      <c r="M298">
        <f t="shared" si="27"/>
        <v>18</v>
      </c>
      <c r="N298">
        <f t="shared" si="28"/>
        <v>0</v>
      </c>
      <c r="O298">
        <f t="shared" si="29"/>
        <v>0</v>
      </c>
    </row>
    <row r="299" spans="1:15">
      <c r="A299" s="5" t="s">
        <v>20</v>
      </c>
      <c r="B299" s="5">
        <v>1750</v>
      </c>
      <c r="C299" s="7">
        <v>0.18402476000000001</v>
      </c>
      <c r="D299" s="6">
        <v>0.76800000000000002</v>
      </c>
      <c r="E299" s="6">
        <v>46.66</v>
      </c>
      <c r="F299" s="6">
        <v>1.8</v>
      </c>
      <c r="G299" s="6">
        <v>0.47799999999999998</v>
      </c>
      <c r="H299" s="5">
        <v>1</v>
      </c>
      <c r="I299" s="27">
        <f t="shared" si="24"/>
        <v>1.8</v>
      </c>
      <c r="J299" s="27">
        <f t="shared" si="25"/>
        <v>0.47799999999999998</v>
      </c>
      <c r="K299" s="5">
        <v>238</v>
      </c>
      <c r="L299" s="5">
        <f t="shared" si="26"/>
        <v>1</v>
      </c>
      <c r="M299">
        <f t="shared" si="27"/>
        <v>678</v>
      </c>
      <c r="N299">
        <f t="shared" si="28"/>
        <v>3</v>
      </c>
      <c r="O299">
        <f t="shared" si="29"/>
        <v>0.7</v>
      </c>
    </row>
    <row r="300" spans="1:15">
      <c r="A300" s="5" t="s">
        <v>20</v>
      </c>
      <c r="B300" s="5">
        <v>4210</v>
      </c>
      <c r="C300" s="7">
        <v>8.1176706900000006E-2</v>
      </c>
      <c r="D300" s="6">
        <v>0.10199999999999999</v>
      </c>
      <c r="E300" s="6">
        <v>46.66</v>
      </c>
      <c r="F300" s="6">
        <v>0.7</v>
      </c>
      <c r="G300" s="6">
        <v>0.09</v>
      </c>
      <c r="H300" s="5">
        <v>1</v>
      </c>
      <c r="I300" s="27">
        <f t="shared" si="24"/>
        <v>0.7</v>
      </c>
      <c r="J300" s="27">
        <f t="shared" si="25"/>
        <v>0.09</v>
      </c>
      <c r="K300" s="5">
        <v>14</v>
      </c>
      <c r="L300" s="5">
        <f t="shared" si="26"/>
        <v>0</v>
      </c>
      <c r="M300">
        <f t="shared" si="27"/>
        <v>40</v>
      </c>
      <c r="N300">
        <f t="shared" si="28"/>
        <v>0</v>
      </c>
      <c r="O300">
        <f t="shared" si="29"/>
        <v>0</v>
      </c>
    </row>
    <row r="301" spans="1:15">
      <c r="A301" s="5" t="s">
        <v>20</v>
      </c>
      <c r="B301" s="5">
        <v>4210</v>
      </c>
      <c r="C301" s="7">
        <v>2.0968318999999998E-3</v>
      </c>
      <c r="D301" s="6">
        <v>0.309</v>
      </c>
      <c r="E301" s="6">
        <v>46.66</v>
      </c>
      <c r="F301" s="6">
        <v>0.7</v>
      </c>
      <c r="G301" s="6">
        <v>0.09</v>
      </c>
      <c r="H301" s="5">
        <v>1</v>
      </c>
      <c r="I301" s="27">
        <f t="shared" si="24"/>
        <v>0.7</v>
      </c>
      <c r="J301" s="27">
        <f t="shared" si="25"/>
        <v>0.09</v>
      </c>
      <c r="K301" s="5">
        <v>1</v>
      </c>
      <c r="L301" s="5">
        <f t="shared" si="26"/>
        <v>0</v>
      </c>
      <c r="M301">
        <f t="shared" si="27"/>
        <v>3</v>
      </c>
      <c r="N301">
        <f t="shared" si="28"/>
        <v>0</v>
      </c>
      <c r="O301">
        <f t="shared" si="29"/>
        <v>0</v>
      </c>
    </row>
    <row r="302" spans="1:15">
      <c r="A302" s="5" t="s">
        <v>20</v>
      </c>
      <c r="B302" s="5">
        <v>4210</v>
      </c>
      <c r="C302" s="7">
        <v>8.1394750599999996E-2</v>
      </c>
      <c r="D302" s="6">
        <v>0.309</v>
      </c>
      <c r="E302" s="6">
        <v>46.66</v>
      </c>
      <c r="F302" s="6">
        <v>0.7</v>
      </c>
      <c r="G302" s="6">
        <v>0.09</v>
      </c>
      <c r="H302" s="5">
        <v>1</v>
      </c>
      <c r="I302" s="27">
        <f t="shared" si="24"/>
        <v>0.7</v>
      </c>
      <c r="J302" s="27">
        <f t="shared" si="25"/>
        <v>0.09</v>
      </c>
      <c r="K302" s="5">
        <v>260</v>
      </c>
      <c r="L302" s="5">
        <f t="shared" si="26"/>
        <v>0</v>
      </c>
      <c r="M302">
        <f t="shared" si="27"/>
        <v>121</v>
      </c>
      <c r="N302">
        <f t="shared" si="28"/>
        <v>0</v>
      </c>
      <c r="O302">
        <f t="shared" si="29"/>
        <v>0</v>
      </c>
    </row>
    <row r="303" spans="1:15">
      <c r="A303" s="5" t="s">
        <v>20</v>
      </c>
      <c r="B303" s="5">
        <v>4210</v>
      </c>
      <c r="C303" s="7">
        <v>0.1021177464</v>
      </c>
      <c r="D303" s="6">
        <v>0.10199999999999999</v>
      </c>
      <c r="E303" s="6">
        <v>46.66</v>
      </c>
      <c r="F303" s="6">
        <v>0.7</v>
      </c>
      <c r="G303" s="6">
        <v>0.09</v>
      </c>
      <c r="H303" s="5">
        <v>1</v>
      </c>
      <c r="I303" s="27">
        <f t="shared" si="24"/>
        <v>0.7</v>
      </c>
      <c r="J303" s="27">
        <f t="shared" si="25"/>
        <v>0.09</v>
      </c>
      <c r="K303" s="5">
        <v>18</v>
      </c>
      <c r="L303" s="5">
        <f t="shared" si="26"/>
        <v>0</v>
      </c>
      <c r="M303">
        <f t="shared" si="27"/>
        <v>50</v>
      </c>
      <c r="N303">
        <f t="shared" si="28"/>
        <v>0</v>
      </c>
      <c r="O303">
        <f t="shared" si="29"/>
        <v>0</v>
      </c>
    </row>
    <row r="304" spans="1:15">
      <c r="A304" s="5" t="s">
        <v>20</v>
      </c>
      <c r="B304" s="5">
        <v>4210</v>
      </c>
      <c r="C304" s="7">
        <v>6.7250319500000003E-2</v>
      </c>
      <c r="D304" s="6">
        <v>0.10199999999999999</v>
      </c>
      <c r="E304" s="6">
        <v>46.66</v>
      </c>
      <c r="F304" s="6">
        <v>0.7</v>
      </c>
      <c r="G304" s="6">
        <v>0.09</v>
      </c>
      <c r="H304" s="5">
        <v>1</v>
      </c>
      <c r="I304" s="27">
        <f t="shared" si="24"/>
        <v>0.7</v>
      </c>
      <c r="J304" s="27">
        <f t="shared" si="25"/>
        <v>0.09</v>
      </c>
      <c r="K304" s="5">
        <v>12</v>
      </c>
      <c r="L304" s="5">
        <f t="shared" si="26"/>
        <v>0</v>
      </c>
      <c r="M304">
        <f t="shared" si="27"/>
        <v>33</v>
      </c>
      <c r="N304">
        <f t="shared" si="28"/>
        <v>0</v>
      </c>
      <c r="O304">
        <f t="shared" si="29"/>
        <v>0</v>
      </c>
    </row>
    <row r="305" spans="1:15">
      <c r="A305" s="5" t="s">
        <v>20</v>
      </c>
      <c r="B305" s="5">
        <v>6460</v>
      </c>
      <c r="C305" s="7">
        <v>0.61484211639999997</v>
      </c>
      <c r="D305" s="6">
        <v>0.191</v>
      </c>
      <c r="E305" s="6">
        <v>46.66</v>
      </c>
      <c r="F305" s="6">
        <v>0</v>
      </c>
      <c r="G305" s="6">
        <v>0</v>
      </c>
      <c r="H305" s="5">
        <v>1</v>
      </c>
      <c r="I305" s="27">
        <f t="shared" si="24"/>
        <v>0</v>
      </c>
      <c r="J305" s="27">
        <f t="shared" si="25"/>
        <v>0</v>
      </c>
      <c r="K305" s="5">
        <v>197</v>
      </c>
      <c r="L305" s="5">
        <f t="shared" si="26"/>
        <v>0</v>
      </c>
      <c r="M305">
        <f t="shared" si="27"/>
        <v>563</v>
      </c>
      <c r="N305">
        <f t="shared" si="28"/>
        <v>0</v>
      </c>
      <c r="O305">
        <f t="shared" si="29"/>
        <v>0</v>
      </c>
    </row>
    <row r="306" spans="1:15">
      <c r="A306" s="5" t="s">
        <v>20</v>
      </c>
      <c r="B306" s="5">
        <v>4210</v>
      </c>
      <c r="C306" s="7">
        <v>0.61626474779999996</v>
      </c>
      <c r="D306" s="6">
        <v>0.309</v>
      </c>
      <c r="E306" s="6">
        <v>46.66</v>
      </c>
      <c r="F306" s="6">
        <v>0.7</v>
      </c>
      <c r="G306" s="6">
        <v>0.09</v>
      </c>
      <c r="H306" s="5">
        <v>1</v>
      </c>
      <c r="I306" s="27">
        <f t="shared" si="24"/>
        <v>0.7</v>
      </c>
      <c r="J306" s="27">
        <f t="shared" si="25"/>
        <v>0.09</v>
      </c>
      <c r="K306" s="5">
        <v>320</v>
      </c>
      <c r="L306" s="5">
        <f t="shared" si="26"/>
        <v>1</v>
      </c>
      <c r="M306">
        <f t="shared" si="27"/>
        <v>913</v>
      </c>
      <c r="N306">
        <f t="shared" si="28"/>
        <v>1</v>
      </c>
      <c r="O306">
        <f t="shared" si="29"/>
        <v>0.2</v>
      </c>
    </row>
    <row r="307" spans="1:15">
      <c r="A307" s="5" t="s">
        <v>20</v>
      </c>
      <c r="B307" s="5">
        <v>4210</v>
      </c>
      <c r="C307" s="7">
        <v>1.7926799999999999E-5</v>
      </c>
      <c r="D307" s="6">
        <v>0.309</v>
      </c>
      <c r="E307" s="6">
        <v>46.66</v>
      </c>
      <c r="F307" s="6">
        <v>0.7</v>
      </c>
      <c r="G307" s="6">
        <v>0.09</v>
      </c>
      <c r="H307" s="5">
        <v>1</v>
      </c>
      <c r="I307" s="27">
        <f t="shared" si="24"/>
        <v>0.7</v>
      </c>
      <c r="J307" s="27">
        <f t="shared" si="25"/>
        <v>0.09</v>
      </c>
      <c r="K307" s="5">
        <v>0</v>
      </c>
      <c r="L307" s="5">
        <f t="shared" si="26"/>
        <v>0</v>
      </c>
      <c r="M307">
        <f t="shared" si="27"/>
        <v>0</v>
      </c>
      <c r="N307">
        <f t="shared" si="28"/>
        <v>0</v>
      </c>
      <c r="O307">
        <f t="shared" si="29"/>
        <v>0</v>
      </c>
    </row>
    <row r="308" spans="1:15">
      <c r="A308" s="5" t="s">
        <v>20</v>
      </c>
      <c r="B308" s="5">
        <v>4210</v>
      </c>
      <c r="C308" s="7">
        <v>0.24592698160000001</v>
      </c>
      <c r="D308" s="6">
        <v>0.309</v>
      </c>
      <c r="E308" s="6">
        <v>46.66</v>
      </c>
      <c r="F308" s="6">
        <v>0.7</v>
      </c>
      <c r="G308" s="6">
        <v>0.09</v>
      </c>
      <c r="H308" s="5">
        <v>1</v>
      </c>
      <c r="I308" s="27">
        <f t="shared" si="24"/>
        <v>0.7</v>
      </c>
      <c r="J308" s="27">
        <f t="shared" si="25"/>
        <v>0.09</v>
      </c>
      <c r="K308" s="5">
        <v>130</v>
      </c>
      <c r="L308" s="5">
        <f t="shared" si="26"/>
        <v>0</v>
      </c>
      <c r="M308">
        <f t="shared" si="27"/>
        <v>364</v>
      </c>
      <c r="N308">
        <f t="shared" si="28"/>
        <v>1</v>
      </c>
      <c r="O308">
        <f t="shared" si="29"/>
        <v>0.1</v>
      </c>
    </row>
    <row r="309" spans="1:15">
      <c r="A309" s="5" t="s">
        <v>20</v>
      </c>
      <c r="B309" s="5">
        <v>4210</v>
      </c>
      <c r="C309" s="7">
        <v>2.9789036800000002E-2</v>
      </c>
      <c r="D309" s="6">
        <v>0.309</v>
      </c>
      <c r="E309" s="6">
        <v>46.66</v>
      </c>
      <c r="F309" s="6">
        <v>0.7</v>
      </c>
      <c r="G309" s="6">
        <v>0.09</v>
      </c>
      <c r="H309" s="5">
        <v>1</v>
      </c>
      <c r="I309" s="27">
        <f t="shared" si="24"/>
        <v>0.7</v>
      </c>
      <c r="J309" s="27">
        <f t="shared" si="25"/>
        <v>0.09</v>
      </c>
      <c r="K309" s="5">
        <v>130</v>
      </c>
      <c r="L309" s="5">
        <f t="shared" si="26"/>
        <v>0</v>
      </c>
      <c r="M309">
        <f t="shared" si="27"/>
        <v>44</v>
      </c>
      <c r="N309">
        <f t="shared" si="28"/>
        <v>0</v>
      </c>
      <c r="O309">
        <f t="shared" si="29"/>
        <v>0</v>
      </c>
    </row>
    <row r="310" spans="1:15">
      <c r="A310" s="5" t="s">
        <v>20</v>
      </c>
      <c r="B310" s="5">
        <v>3100</v>
      </c>
      <c r="C310" s="7">
        <v>1.5133174317</v>
      </c>
      <c r="D310" s="6">
        <v>0.3</v>
      </c>
      <c r="E310" s="6">
        <v>46.66</v>
      </c>
      <c r="F310" s="6">
        <v>1.2</v>
      </c>
      <c r="G310" s="6">
        <v>6.4000000000000001E-2</v>
      </c>
      <c r="H310" s="5">
        <v>1</v>
      </c>
      <c r="I310" s="27">
        <f t="shared" si="24"/>
        <v>1.2</v>
      </c>
      <c r="J310" s="27">
        <f t="shared" si="25"/>
        <v>6.4000000000000001E-2</v>
      </c>
      <c r="K310" s="5">
        <v>763</v>
      </c>
      <c r="L310" s="5">
        <f t="shared" si="26"/>
        <v>2</v>
      </c>
      <c r="M310">
        <f t="shared" si="27"/>
        <v>2177</v>
      </c>
      <c r="N310">
        <f t="shared" si="28"/>
        <v>6</v>
      </c>
      <c r="O310">
        <f t="shared" si="29"/>
        <v>0.3</v>
      </c>
    </row>
    <row r="311" spans="1:15">
      <c r="A311" s="5" t="s">
        <v>20</v>
      </c>
      <c r="B311" s="5">
        <v>4210</v>
      </c>
      <c r="C311" s="7">
        <v>0.40952276209999999</v>
      </c>
      <c r="D311" s="6">
        <v>0.309</v>
      </c>
      <c r="E311" s="6">
        <v>46.66</v>
      </c>
      <c r="F311" s="6">
        <v>0.7</v>
      </c>
      <c r="G311" s="6">
        <v>0.09</v>
      </c>
      <c r="H311" s="5">
        <v>1</v>
      </c>
      <c r="I311" s="27">
        <f t="shared" si="24"/>
        <v>0.7</v>
      </c>
      <c r="J311" s="27">
        <f t="shared" si="25"/>
        <v>0.09</v>
      </c>
      <c r="K311" s="5">
        <v>213</v>
      </c>
      <c r="L311" s="5">
        <f t="shared" si="26"/>
        <v>0</v>
      </c>
      <c r="M311">
        <f t="shared" si="27"/>
        <v>607</v>
      </c>
      <c r="N311">
        <f t="shared" si="28"/>
        <v>1</v>
      </c>
      <c r="O311">
        <f t="shared" si="29"/>
        <v>0.1</v>
      </c>
    </row>
    <row r="312" spans="1:15">
      <c r="A312" s="5" t="s">
        <v>20</v>
      </c>
      <c r="B312" s="5">
        <v>4210</v>
      </c>
      <c r="C312" s="7">
        <v>8.6311757000000003E-3</v>
      </c>
      <c r="D312" s="6">
        <v>0.10199999999999999</v>
      </c>
      <c r="E312" s="6">
        <v>46.66</v>
      </c>
      <c r="F312" s="6">
        <v>0.7</v>
      </c>
      <c r="G312" s="6">
        <v>0.09</v>
      </c>
      <c r="H312" s="5">
        <v>1</v>
      </c>
      <c r="I312" s="27">
        <f t="shared" si="24"/>
        <v>0.7</v>
      </c>
      <c r="J312" s="27">
        <f t="shared" si="25"/>
        <v>0.09</v>
      </c>
      <c r="K312" s="5">
        <v>1</v>
      </c>
      <c r="L312" s="5">
        <f t="shared" si="26"/>
        <v>0</v>
      </c>
      <c r="M312">
        <f t="shared" si="27"/>
        <v>4</v>
      </c>
      <c r="N312">
        <f t="shared" si="28"/>
        <v>0</v>
      </c>
      <c r="O312">
        <f t="shared" si="29"/>
        <v>0</v>
      </c>
    </row>
    <row r="313" spans="1:15">
      <c r="A313" s="5" t="s">
        <v>20</v>
      </c>
      <c r="B313" s="5">
        <v>4210</v>
      </c>
      <c r="C313" s="7">
        <v>0.24997137229999999</v>
      </c>
      <c r="D313" s="6">
        <v>0.309</v>
      </c>
      <c r="E313" s="6">
        <v>46.66</v>
      </c>
      <c r="F313" s="6">
        <v>0.7</v>
      </c>
      <c r="G313" s="6">
        <v>0.09</v>
      </c>
      <c r="H313" s="5">
        <v>1</v>
      </c>
      <c r="I313" s="27">
        <f t="shared" si="24"/>
        <v>0.7</v>
      </c>
      <c r="J313" s="27">
        <f t="shared" si="25"/>
        <v>0.09</v>
      </c>
      <c r="K313" s="5">
        <v>130</v>
      </c>
      <c r="L313" s="5">
        <f t="shared" si="26"/>
        <v>0</v>
      </c>
      <c r="M313">
        <f t="shared" si="27"/>
        <v>370</v>
      </c>
      <c r="N313">
        <f t="shared" si="28"/>
        <v>1</v>
      </c>
      <c r="O313">
        <f t="shared" si="29"/>
        <v>0.1</v>
      </c>
    </row>
    <row r="314" spans="1:15">
      <c r="A314" s="5" t="s">
        <v>20</v>
      </c>
      <c r="B314" s="5">
        <v>4210</v>
      </c>
      <c r="C314" s="7">
        <v>0.24997137229999999</v>
      </c>
      <c r="D314" s="6">
        <v>0.309</v>
      </c>
      <c r="E314" s="6">
        <v>46.66</v>
      </c>
      <c r="F314" s="6">
        <v>0.7</v>
      </c>
      <c r="G314" s="6">
        <v>0.09</v>
      </c>
      <c r="H314" s="5">
        <v>1</v>
      </c>
      <c r="I314" s="27">
        <f t="shared" si="24"/>
        <v>0.7</v>
      </c>
      <c r="J314" s="27">
        <f t="shared" si="25"/>
        <v>0.09</v>
      </c>
      <c r="K314" s="5">
        <v>130</v>
      </c>
      <c r="L314" s="5">
        <f t="shared" si="26"/>
        <v>0</v>
      </c>
      <c r="M314">
        <f t="shared" si="27"/>
        <v>370</v>
      </c>
      <c r="N314">
        <f t="shared" si="28"/>
        <v>1</v>
      </c>
      <c r="O314">
        <f t="shared" si="29"/>
        <v>0.1</v>
      </c>
    </row>
    <row r="315" spans="1:15">
      <c r="A315" s="5" t="s">
        <v>20</v>
      </c>
      <c r="B315" s="5">
        <v>4210</v>
      </c>
      <c r="C315" s="7">
        <v>0.11535078090000001</v>
      </c>
      <c r="D315" s="6">
        <v>0.309</v>
      </c>
      <c r="E315" s="6">
        <v>46.66</v>
      </c>
      <c r="F315" s="6">
        <v>0.7</v>
      </c>
      <c r="G315" s="6">
        <v>0.09</v>
      </c>
      <c r="H315" s="5">
        <v>1</v>
      </c>
      <c r="I315" s="27">
        <f t="shared" si="24"/>
        <v>0.7</v>
      </c>
      <c r="J315" s="27">
        <f t="shared" si="25"/>
        <v>0.09</v>
      </c>
      <c r="K315" s="5">
        <v>260</v>
      </c>
      <c r="L315" s="5">
        <f t="shared" si="26"/>
        <v>0</v>
      </c>
      <c r="M315">
        <f t="shared" si="27"/>
        <v>171</v>
      </c>
      <c r="N315">
        <f t="shared" si="28"/>
        <v>0</v>
      </c>
      <c r="O315">
        <f t="shared" si="29"/>
        <v>0</v>
      </c>
    </row>
    <row r="316" spans="1:15">
      <c r="A316" s="5" t="s">
        <v>20</v>
      </c>
      <c r="B316" s="5">
        <v>4210</v>
      </c>
      <c r="C316" s="7">
        <v>8.9846411400000006E-2</v>
      </c>
      <c r="D316" s="6">
        <v>0.309</v>
      </c>
      <c r="E316" s="6">
        <v>46.66</v>
      </c>
      <c r="F316" s="6">
        <v>0.7</v>
      </c>
      <c r="G316" s="6">
        <v>0.09</v>
      </c>
      <c r="H316" s="5">
        <v>1</v>
      </c>
      <c r="I316" s="27">
        <f t="shared" si="24"/>
        <v>0.7</v>
      </c>
      <c r="J316" s="27">
        <f t="shared" si="25"/>
        <v>0.09</v>
      </c>
      <c r="K316" s="5">
        <v>47</v>
      </c>
      <c r="L316" s="5">
        <f t="shared" si="26"/>
        <v>0</v>
      </c>
      <c r="M316">
        <f t="shared" si="27"/>
        <v>133</v>
      </c>
      <c r="N316">
        <f t="shared" si="28"/>
        <v>0</v>
      </c>
      <c r="O316">
        <f t="shared" si="29"/>
        <v>0</v>
      </c>
    </row>
    <row r="317" spans="1:15">
      <c r="A317" s="5" t="s">
        <v>20</v>
      </c>
      <c r="B317" s="5">
        <v>4210</v>
      </c>
      <c r="C317" s="7">
        <v>0.2413126535</v>
      </c>
      <c r="D317" s="6">
        <v>0.309</v>
      </c>
      <c r="E317" s="6">
        <v>46.66</v>
      </c>
      <c r="F317" s="6">
        <v>0.7</v>
      </c>
      <c r="G317" s="6">
        <v>0.09</v>
      </c>
      <c r="H317" s="5">
        <v>1</v>
      </c>
      <c r="I317" s="27">
        <f t="shared" si="24"/>
        <v>0.7</v>
      </c>
      <c r="J317" s="27">
        <f t="shared" si="25"/>
        <v>0.09</v>
      </c>
      <c r="K317" s="5">
        <v>134</v>
      </c>
      <c r="L317" s="5">
        <f t="shared" si="26"/>
        <v>0</v>
      </c>
      <c r="M317">
        <f t="shared" si="27"/>
        <v>358</v>
      </c>
      <c r="N317">
        <f t="shared" si="28"/>
        <v>1</v>
      </c>
      <c r="O317">
        <f t="shared" si="29"/>
        <v>0.1</v>
      </c>
    </row>
    <row r="318" spans="1:15">
      <c r="A318" s="5" t="s">
        <v>20</v>
      </c>
      <c r="B318" s="5">
        <v>3100</v>
      </c>
      <c r="C318" s="7">
        <v>1.7037660699999999E-2</v>
      </c>
      <c r="D318" s="6">
        <v>0.3</v>
      </c>
      <c r="E318" s="6">
        <v>46.66</v>
      </c>
      <c r="F318" s="6">
        <v>1.2</v>
      </c>
      <c r="G318" s="6">
        <v>6.4000000000000001E-2</v>
      </c>
      <c r="H318" s="5">
        <v>1</v>
      </c>
      <c r="I318" s="27">
        <f t="shared" si="24"/>
        <v>1.2</v>
      </c>
      <c r="J318" s="27">
        <f t="shared" si="25"/>
        <v>6.4000000000000001E-2</v>
      </c>
      <c r="K318" s="5">
        <v>9</v>
      </c>
      <c r="L318" s="5">
        <f t="shared" si="26"/>
        <v>0</v>
      </c>
      <c r="M318">
        <f t="shared" si="27"/>
        <v>25</v>
      </c>
      <c r="N318">
        <f t="shared" si="28"/>
        <v>0</v>
      </c>
      <c r="O318">
        <f t="shared" si="29"/>
        <v>0</v>
      </c>
    </row>
    <row r="319" spans="1:15">
      <c r="A319" s="5" t="s">
        <v>20</v>
      </c>
      <c r="B319" s="5">
        <v>4210</v>
      </c>
      <c r="C319" s="7">
        <v>0.24997539630000001</v>
      </c>
      <c r="D319" s="6">
        <v>0.309</v>
      </c>
      <c r="E319" s="6">
        <v>46.66</v>
      </c>
      <c r="F319" s="6">
        <v>0.7</v>
      </c>
      <c r="G319" s="6">
        <v>0.09</v>
      </c>
      <c r="H319" s="5">
        <v>1</v>
      </c>
      <c r="I319" s="27">
        <f t="shared" si="24"/>
        <v>0.7</v>
      </c>
      <c r="J319" s="27">
        <f t="shared" si="25"/>
        <v>0.09</v>
      </c>
      <c r="K319" s="5">
        <v>130</v>
      </c>
      <c r="L319" s="5">
        <f t="shared" si="26"/>
        <v>0</v>
      </c>
      <c r="M319">
        <f t="shared" si="27"/>
        <v>370</v>
      </c>
      <c r="N319">
        <f t="shared" si="28"/>
        <v>1</v>
      </c>
      <c r="O319">
        <f t="shared" si="29"/>
        <v>0.1</v>
      </c>
    </row>
    <row r="320" spans="1:15">
      <c r="A320" s="5" t="s">
        <v>20</v>
      </c>
      <c r="B320" s="5">
        <v>4210</v>
      </c>
      <c r="C320" s="7">
        <v>1.30480392E-2</v>
      </c>
      <c r="D320" s="6">
        <v>0.309</v>
      </c>
      <c r="E320" s="6">
        <v>46.66</v>
      </c>
      <c r="F320" s="6">
        <v>0.7</v>
      </c>
      <c r="G320" s="6">
        <v>0.09</v>
      </c>
      <c r="H320" s="5">
        <v>1</v>
      </c>
      <c r="I320" s="27">
        <f t="shared" si="24"/>
        <v>0.7</v>
      </c>
      <c r="J320" s="27">
        <f t="shared" si="25"/>
        <v>0.09</v>
      </c>
      <c r="K320" s="5">
        <v>130</v>
      </c>
      <c r="L320" s="5">
        <f t="shared" si="26"/>
        <v>0</v>
      </c>
      <c r="M320">
        <f t="shared" si="27"/>
        <v>19</v>
      </c>
      <c r="N320">
        <f t="shared" si="28"/>
        <v>0</v>
      </c>
      <c r="O320">
        <f t="shared" si="29"/>
        <v>0</v>
      </c>
    </row>
    <row r="321" spans="1:15">
      <c r="A321" s="5" t="s">
        <v>20</v>
      </c>
      <c r="B321" s="5">
        <v>4210</v>
      </c>
      <c r="C321" s="7">
        <v>0.78108068649999995</v>
      </c>
      <c r="D321" s="6">
        <v>0.309</v>
      </c>
      <c r="E321" s="6">
        <v>46.66</v>
      </c>
      <c r="F321" s="6">
        <v>0.7</v>
      </c>
      <c r="G321" s="6">
        <v>0.09</v>
      </c>
      <c r="H321" s="5">
        <v>1</v>
      </c>
      <c r="I321" s="27">
        <f t="shared" si="24"/>
        <v>0.7</v>
      </c>
      <c r="J321" s="27">
        <f t="shared" si="25"/>
        <v>0.09</v>
      </c>
      <c r="K321" s="5">
        <v>605</v>
      </c>
      <c r="L321" s="5">
        <f t="shared" si="26"/>
        <v>1</v>
      </c>
      <c r="M321">
        <f t="shared" si="27"/>
        <v>1158</v>
      </c>
      <c r="N321">
        <f t="shared" si="28"/>
        <v>2</v>
      </c>
      <c r="O321">
        <f t="shared" si="29"/>
        <v>0.2</v>
      </c>
    </row>
    <row r="322" spans="1:15">
      <c r="A322" s="5" t="s">
        <v>20</v>
      </c>
      <c r="B322" s="5">
        <v>4210</v>
      </c>
      <c r="C322" s="7">
        <v>1.17712562E-2</v>
      </c>
      <c r="D322" s="6">
        <v>0.309</v>
      </c>
      <c r="E322" s="6">
        <v>46.66</v>
      </c>
      <c r="F322" s="6">
        <v>0.7</v>
      </c>
      <c r="G322" s="6">
        <v>0.09</v>
      </c>
      <c r="H322" s="5">
        <v>1</v>
      </c>
      <c r="I322" s="27">
        <f t="shared" si="24"/>
        <v>0.7</v>
      </c>
      <c r="J322" s="27">
        <f t="shared" si="25"/>
        <v>0.09</v>
      </c>
      <c r="K322" s="5">
        <v>6</v>
      </c>
      <c r="L322" s="5">
        <f t="shared" si="26"/>
        <v>0</v>
      </c>
      <c r="M322">
        <f t="shared" si="27"/>
        <v>17</v>
      </c>
      <c r="N322">
        <f t="shared" si="28"/>
        <v>0</v>
      </c>
      <c r="O322">
        <f t="shared" si="29"/>
        <v>0</v>
      </c>
    </row>
    <row r="323" spans="1:15">
      <c r="A323" s="5" t="s">
        <v>20</v>
      </c>
      <c r="B323" s="5">
        <v>3200</v>
      </c>
      <c r="C323" s="7">
        <v>0.26964939900000001</v>
      </c>
      <c r="D323" s="6">
        <v>0.28699999999999998</v>
      </c>
      <c r="E323" s="6">
        <v>46.66</v>
      </c>
      <c r="F323" s="6">
        <v>1.2</v>
      </c>
      <c r="G323" s="6">
        <v>6.4000000000000001E-2</v>
      </c>
      <c r="H323" s="5">
        <v>1</v>
      </c>
      <c r="I323" s="27">
        <f t="shared" ref="I323:I386" si="30">F323</f>
        <v>1.2</v>
      </c>
      <c r="J323" s="27">
        <f t="shared" ref="J323:J386" si="31">G323</f>
        <v>6.4000000000000001E-2</v>
      </c>
      <c r="K323" s="5">
        <v>130</v>
      </c>
      <c r="L323" s="5">
        <f t="shared" ref="L323:L386" si="32">ROUND(E323*D323*C323/12,0)</f>
        <v>0</v>
      </c>
      <c r="M323">
        <f t="shared" ref="M323:M386" si="33">ROUND(E323*D323*C323*102.79,0)</f>
        <v>371</v>
      </c>
      <c r="N323">
        <f t="shared" ref="N323:N386" si="34">ROUND(I323*M323*0.002205,0)</f>
        <v>1</v>
      </c>
      <c r="O323">
        <f t="shared" ref="O323:O386" si="35">ROUND(J323*M323*0.002205,1)</f>
        <v>0.1</v>
      </c>
    </row>
    <row r="324" spans="1:15">
      <c r="A324" s="5" t="s">
        <v>20</v>
      </c>
      <c r="B324" s="5">
        <v>3200</v>
      </c>
      <c r="C324" s="7">
        <v>3.7020804900000003E-2</v>
      </c>
      <c r="D324" s="6">
        <v>0.28699999999999998</v>
      </c>
      <c r="E324" s="6">
        <v>46.66</v>
      </c>
      <c r="F324" s="6">
        <v>1.2</v>
      </c>
      <c r="G324" s="6">
        <v>6.4000000000000001E-2</v>
      </c>
      <c r="H324" s="5">
        <v>1</v>
      </c>
      <c r="I324" s="27">
        <f t="shared" si="30"/>
        <v>1.2</v>
      </c>
      <c r="J324" s="27">
        <f t="shared" si="31"/>
        <v>6.4000000000000001E-2</v>
      </c>
      <c r="K324" s="5">
        <v>18</v>
      </c>
      <c r="L324" s="5">
        <f t="shared" si="32"/>
        <v>0</v>
      </c>
      <c r="M324">
        <f t="shared" si="33"/>
        <v>51</v>
      </c>
      <c r="N324">
        <f t="shared" si="34"/>
        <v>0</v>
      </c>
      <c r="O324">
        <f t="shared" si="35"/>
        <v>0</v>
      </c>
    </row>
    <row r="325" spans="1:15">
      <c r="A325" s="5" t="s">
        <v>20</v>
      </c>
      <c r="B325" s="5">
        <v>4210</v>
      </c>
      <c r="C325" s="7">
        <v>4.8586780636000002</v>
      </c>
      <c r="D325" s="6">
        <v>0.10199999999999999</v>
      </c>
      <c r="E325" s="6">
        <v>46.66</v>
      </c>
      <c r="F325" s="6">
        <v>0.7</v>
      </c>
      <c r="G325" s="6">
        <v>0.09</v>
      </c>
      <c r="H325" s="5">
        <v>1</v>
      </c>
      <c r="I325" s="27">
        <f t="shared" si="30"/>
        <v>0.7</v>
      </c>
      <c r="J325" s="27">
        <f t="shared" si="31"/>
        <v>0.09</v>
      </c>
      <c r="K325" s="5">
        <v>3862</v>
      </c>
      <c r="L325" s="5">
        <f t="shared" si="32"/>
        <v>2</v>
      </c>
      <c r="M325">
        <f t="shared" si="33"/>
        <v>2377</v>
      </c>
      <c r="N325">
        <f t="shared" si="34"/>
        <v>4</v>
      </c>
      <c r="O325">
        <f t="shared" si="35"/>
        <v>0.5</v>
      </c>
    </row>
    <row r="326" spans="1:15">
      <c r="A326" s="5" t="s">
        <v>20</v>
      </c>
      <c r="B326" s="5">
        <v>4210</v>
      </c>
      <c r="C326" s="7">
        <v>8.4051142699999998E-2</v>
      </c>
      <c r="D326" s="6">
        <v>0.309</v>
      </c>
      <c r="E326" s="6">
        <v>46.66</v>
      </c>
      <c r="F326" s="6">
        <v>0.7</v>
      </c>
      <c r="G326" s="6">
        <v>0.09</v>
      </c>
      <c r="H326" s="5">
        <v>1</v>
      </c>
      <c r="I326" s="27">
        <f t="shared" si="30"/>
        <v>0.7</v>
      </c>
      <c r="J326" s="27">
        <f t="shared" si="31"/>
        <v>0.09</v>
      </c>
      <c r="K326" s="5">
        <v>130</v>
      </c>
      <c r="L326" s="5">
        <f t="shared" si="32"/>
        <v>0</v>
      </c>
      <c r="M326">
        <f t="shared" si="33"/>
        <v>125</v>
      </c>
      <c r="N326">
        <f t="shared" si="34"/>
        <v>0</v>
      </c>
      <c r="O326">
        <f t="shared" si="35"/>
        <v>0</v>
      </c>
    </row>
    <row r="327" spans="1:15">
      <c r="A327" s="5" t="s">
        <v>20</v>
      </c>
      <c r="B327" s="5">
        <v>4210</v>
      </c>
      <c r="C327" s="7">
        <v>0.24997338429999999</v>
      </c>
      <c r="D327" s="6">
        <v>0.309</v>
      </c>
      <c r="E327" s="6">
        <v>46.66</v>
      </c>
      <c r="F327" s="6">
        <v>0.7</v>
      </c>
      <c r="G327" s="6">
        <v>0.09</v>
      </c>
      <c r="H327" s="5">
        <v>1</v>
      </c>
      <c r="I327" s="27">
        <f t="shared" si="30"/>
        <v>0.7</v>
      </c>
      <c r="J327" s="27">
        <f t="shared" si="31"/>
        <v>0.09</v>
      </c>
      <c r="K327" s="5">
        <v>130</v>
      </c>
      <c r="L327" s="5">
        <f t="shared" si="32"/>
        <v>0</v>
      </c>
      <c r="M327">
        <f t="shared" si="33"/>
        <v>370</v>
      </c>
      <c r="N327">
        <f t="shared" si="34"/>
        <v>1</v>
      </c>
      <c r="O327">
        <f t="shared" si="35"/>
        <v>0.1</v>
      </c>
    </row>
    <row r="328" spans="1:15">
      <c r="A328" s="5" t="s">
        <v>20</v>
      </c>
      <c r="B328" s="5">
        <v>4210</v>
      </c>
      <c r="C328" s="7">
        <v>7.9110737E-2</v>
      </c>
      <c r="D328" s="6">
        <v>0.309</v>
      </c>
      <c r="E328" s="6">
        <v>46.66</v>
      </c>
      <c r="F328" s="6">
        <v>0.7</v>
      </c>
      <c r="G328" s="6">
        <v>0.09</v>
      </c>
      <c r="H328" s="5">
        <v>1</v>
      </c>
      <c r="I328" s="27">
        <f t="shared" si="30"/>
        <v>0.7</v>
      </c>
      <c r="J328" s="27">
        <f t="shared" si="31"/>
        <v>0.09</v>
      </c>
      <c r="K328" s="5">
        <v>260</v>
      </c>
      <c r="L328" s="5">
        <f t="shared" si="32"/>
        <v>0</v>
      </c>
      <c r="M328">
        <f t="shared" si="33"/>
        <v>117</v>
      </c>
      <c r="N328">
        <f t="shared" si="34"/>
        <v>0</v>
      </c>
      <c r="O328">
        <f t="shared" si="35"/>
        <v>0</v>
      </c>
    </row>
    <row r="329" spans="1:15">
      <c r="A329" s="5" t="s">
        <v>20</v>
      </c>
      <c r="B329" s="5">
        <v>3200</v>
      </c>
      <c r="C329" s="7">
        <v>1.0842794987</v>
      </c>
      <c r="D329" s="6">
        <v>0.06</v>
      </c>
      <c r="E329" s="6">
        <v>46.66</v>
      </c>
      <c r="F329" s="6">
        <v>1.2</v>
      </c>
      <c r="G329" s="6">
        <v>6.4000000000000001E-2</v>
      </c>
      <c r="H329" s="5">
        <v>1</v>
      </c>
      <c r="I329" s="27">
        <f t="shared" si="30"/>
        <v>1.2</v>
      </c>
      <c r="J329" s="27">
        <f t="shared" si="31"/>
        <v>6.4000000000000001E-2</v>
      </c>
      <c r="K329" s="5">
        <v>114</v>
      </c>
      <c r="L329" s="5">
        <f t="shared" si="32"/>
        <v>0</v>
      </c>
      <c r="M329">
        <f t="shared" si="33"/>
        <v>312</v>
      </c>
      <c r="N329">
        <f t="shared" si="34"/>
        <v>1</v>
      </c>
      <c r="O329">
        <f t="shared" si="35"/>
        <v>0</v>
      </c>
    </row>
    <row r="330" spans="1:15">
      <c r="A330" s="5" t="s">
        <v>20</v>
      </c>
      <c r="B330" s="5">
        <v>4210</v>
      </c>
      <c r="C330" s="7">
        <v>1.0541516500000001E-2</v>
      </c>
      <c r="D330" s="6">
        <v>0.309</v>
      </c>
      <c r="E330" s="6">
        <v>46.66</v>
      </c>
      <c r="F330" s="6">
        <v>0.7</v>
      </c>
      <c r="G330" s="6">
        <v>0.09</v>
      </c>
      <c r="H330" s="5">
        <v>1</v>
      </c>
      <c r="I330" s="27">
        <f t="shared" si="30"/>
        <v>0.7</v>
      </c>
      <c r="J330" s="27">
        <f t="shared" si="31"/>
        <v>0.09</v>
      </c>
      <c r="K330" s="5">
        <v>73</v>
      </c>
      <c r="L330" s="5">
        <f t="shared" si="32"/>
        <v>0</v>
      </c>
      <c r="M330">
        <f t="shared" si="33"/>
        <v>16</v>
      </c>
      <c r="N330">
        <f t="shared" si="34"/>
        <v>0</v>
      </c>
      <c r="O330">
        <f t="shared" si="35"/>
        <v>0</v>
      </c>
    </row>
    <row r="331" spans="1:15">
      <c r="A331" s="5" t="s">
        <v>20</v>
      </c>
      <c r="B331" s="5">
        <v>4210</v>
      </c>
      <c r="C331" s="7">
        <v>0.43164931169999998</v>
      </c>
      <c r="D331" s="6">
        <v>0.309</v>
      </c>
      <c r="E331" s="6">
        <v>46.66</v>
      </c>
      <c r="F331" s="6">
        <v>0.7</v>
      </c>
      <c r="G331" s="6">
        <v>0.09</v>
      </c>
      <c r="H331" s="5">
        <v>1</v>
      </c>
      <c r="I331" s="27">
        <f t="shared" si="30"/>
        <v>0.7</v>
      </c>
      <c r="J331" s="27">
        <f t="shared" si="31"/>
        <v>0.09</v>
      </c>
      <c r="K331" s="5">
        <v>389</v>
      </c>
      <c r="L331" s="5">
        <f t="shared" si="32"/>
        <v>1</v>
      </c>
      <c r="M331">
        <f t="shared" si="33"/>
        <v>640</v>
      </c>
      <c r="N331">
        <f t="shared" si="34"/>
        <v>1</v>
      </c>
      <c r="O331">
        <f t="shared" si="35"/>
        <v>0.1</v>
      </c>
    </row>
    <row r="332" spans="1:15">
      <c r="A332" s="5" t="s">
        <v>20</v>
      </c>
      <c r="B332" s="5">
        <v>4210</v>
      </c>
      <c r="C332" s="7">
        <v>0.49994878059999998</v>
      </c>
      <c r="D332" s="6">
        <v>0.309</v>
      </c>
      <c r="E332" s="6">
        <v>46.66</v>
      </c>
      <c r="F332" s="6">
        <v>0.7</v>
      </c>
      <c r="G332" s="6">
        <v>0.09</v>
      </c>
      <c r="H332" s="5">
        <v>1</v>
      </c>
      <c r="I332" s="27">
        <f t="shared" si="30"/>
        <v>0.7</v>
      </c>
      <c r="J332" s="27">
        <f t="shared" si="31"/>
        <v>0.09</v>
      </c>
      <c r="K332" s="5">
        <v>260</v>
      </c>
      <c r="L332" s="5">
        <f t="shared" si="32"/>
        <v>1</v>
      </c>
      <c r="M332">
        <f t="shared" si="33"/>
        <v>741</v>
      </c>
      <c r="N332">
        <f t="shared" si="34"/>
        <v>1</v>
      </c>
      <c r="O332">
        <f t="shared" si="35"/>
        <v>0.1</v>
      </c>
    </row>
    <row r="333" spans="1:15">
      <c r="A333" s="5" t="s">
        <v>20</v>
      </c>
      <c r="B333" s="5">
        <v>4210</v>
      </c>
      <c r="C333" s="7">
        <v>2.8413709200000001E-2</v>
      </c>
      <c r="D333" s="6">
        <v>0.309</v>
      </c>
      <c r="E333" s="6">
        <v>46.66</v>
      </c>
      <c r="F333" s="6">
        <v>0.7</v>
      </c>
      <c r="G333" s="6">
        <v>0.09</v>
      </c>
      <c r="H333" s="5">
        <v>1</v>
      </c>
      <c r="I333" s="27">
        <f t="shared" si="30"/>
        <v>0.7</v>
      </c>
      <c r="J333" s="27">
        <f t="shared" si="31"/>
        <v>0.09</v>
      </c>
      <c r="K333" s="5">
        <v>130</v>
      </c>
      <c r="L333" s="5">
        <f t="shared" si="32"/>
        <v>0</v>
      </c>
      <c r="M333">
        <f t="shared" si="33"/>
        <v>42</v>
      </c>
      <c r="N333">
        <f t="shared" si="34"/>
        <v>0</v>
      </c>
      <c r="O333">
        <f t="shared" si="35"/>
        <v>0</v>
      </c>
    </row>
    <row r="334" spans="1:15">
      <c r="A334" s="5" t="s">
        <v>20</v>
      </c>
      <c r="B334" s="5">
        <v>1750</v>
      </c>
      <c r="C334" s="7">
        <v>6.6316189999999998E-4</v>
      </c>
      <c r="D334" s="6">
        <v>0.76800000000000002</v>
      </c>
      <c r="E334" s="6">
        <v>46.66</v>
      </c>
      <c r="F334" s="6">
        <v>1.8</v>
      </c>
      <c r="G334" s="6">
        <v>0.47799999999999998</v>
      </c>
      <c r="H334" s="5">
        <v>1</v>
      </c>
      <c r="I334" s="27">
        <f t="shared" si="30"/>
        <v>1.8</v>
      </c>
      <c r="J334" s="27">
        <f t="shared" si="31"/>
        <v>0.47799999999999998</v>
      </c>
      <c r="K334" s="5">
        <v>1</v>
      </c>
      <c r="L334" s="5">
        <f t="shared" si="32"/>
        <v>0</v>
      </c>
      <c r="M334">
        <f t="shared" si="33"/>
        <v>2</v>
      </c>
      <c r="N334">
        <f t="shared" si="34"/>
        <v>0</v>
      </c>
      <c r="O334">
        <f t="shared" si="35"/>
        <v>0</v>
      </c>
    </row>
    <row r="335" spans="1:15">
      <c r="A335" s="5" t="s">
        <v>20</v>
      </c>
      <c r="B335" s="5">
        <v>4210</v>
      </c>
      <c r="C335" s="7">
        <v>5.8012270599999999E-2</v>
      </c>
      <c r="D335" s="6">
        <v>0.10199999999999999</v>
      </c>
      <c r="E335" s="6">
        <v>46.66</v>
      </c>
      <c r="F335" s="6">
        <v>0.7</v>
      </c>
      <c r="G335" s="6">
        <v>0.09</v>
      </c>
      <c r="H335" s="5">
        <v>1</v>
      </c>
      <c r="I335" s="27">
        <f t="shared" si="30"/>
        <v>0.7</v>
      </c>
      <c r="J335" s="27">
        <f t="shared" si="31"/>
        <v>0.09</v>
      </c>
      <c r="K335" s="5">
        <v>10</v>
      </c>
      <c r="L335" s="5">
        <f t="shared" si="32"/>
        <v>0</v>
      </c>
      <c r="M335">
        <f t="shared" si="33"/>
        <v>28</v>
      </c>
      <c r="N335">
        <f t="shared" si="34"/>
        <v>0</v>
      </c>
      <c r="O335">
        <f t="shared" si="35"/>
        <v>0</v>
      </c>
    </row>
    <row r="336" spans="1:15">
      <c r="A336" s="5" t="s">
        <v>20</v>
      </c>
      <c r="B336" s="5">
        <v>4210</v>
      </c>
      <c r="C336" s="7">
        <v>0.24997137229999999</v>
      </c>
      <c r="D336" s="6">
        <v>0.309</v>
      </c>
      <c r="E336" s="6">
        <v>46.66</v>
      </c>
      <c r="F336" s="6">
        <v>0.7</v>
      </c>
      <c r="G336" s="6">
        <v>0.09</v>
      </c>
      <c r="H336" s="5">
        <v>1</v>
      </c>
      <c r="I336" s="27">
        <f t="shared" si="30"/>
        <v>0.7</v>
      </c>
      <c r="J336" s="27">
        <f t="shared" si="31"/>
        <v>0.09</v>
      </c>
      <c r="K336" s="5">
        <v>130</v>
      </c>
      <c r="L336" s="5">
        <f t="shared" si="32"/>
        <v>0</v>
      </c>
      <c r="M336">
        <f t="shared" si="33"/>
        <v>370</v>
      </c>
      <c r="N336">
        <f t="shared" si="34"/>
        <v>1</v>
      </c>
      <c r="O336">
        <f t="shared" si="35"/>
        <v>0.1</v>
      </c>
    </row>
    <row r="337" spans="1:15">
      <c r="A337" s="5" t="s">
        <v>20</v>
      </c>
      <c r="B337" s="5">
        <v>4210</v>
      </c>
      <c r="C337" s="7">
        <v>3.1200518999999999E-3</v>
      </c>
      <c r="D337" s="6">
        <v>0.309</v>
      </c>
      <c r="E337" s="6">
        <v>46.66</v>
      </c>
      <c r="F337" s="6">
        <v>0.7</v>
      </c>
      <c r="G337" s="6">
        <v>0.09</v>
      </c>
      <c r="H337" s="5">
        <v>1</v>
      </c>
      <c r="I337" s="27">
        <f t="shared" si="30"/>
        <v>0.7</v>
      </c>
      <c r="J337" s="27">
        <f t="shared" si="31"/>
        <v>0.09</v>
      </c>
      <c r="K337" s="5">
        <v>130</v>
      </c>
      <c r="L337" s="5">
        <f t="shared" si="32"/>
        <v>0</v>
      </c>
      <c r="M337">
        <f t="shared" si="33"/>
        <v>5</v>
      </c>
      <c r="N337">
        <f t="shared" si="34"/>
        <v>0</v>
      </c>
      <c r="O337">
        <f t="shared" si="35"/>
        <v>0</v>
      </c>
    </row>
    <row r="338" spans="1:15">
      <c r="A338" s="5" t="s">
        <v>20</v>
      </c>
      <c r="B338" s="5">
        <v>4210</v>
      </c>
      <c r="C338" s="7">
        <v>0.24997539630000001</v>
      </c>
      <c r="D338" s="6">
        <v>0.309</v>
      </c>
      <c r="E338" s="6">
        <v>46.66</v>
      </c>
      <c r="F338" s="6">
        <v>0.7</v>
      </c>
      <c r="G338" s="6">
        <v>0.09</v>
      </c>
      <c r="H338" s="5">
        <v>1</v>
      </c>
      <c r="I338" s="27">
        <f t="shared" si="30"/>
        <v>0.7</v>
      </c>
      <c r="J338" s="27">
        <f t="shared" si="31"/>
        <v>0.09</v>
      </c>
      <c r="K338" s="5">
        <v>130</v>
      </c>
      <c r="L338" s="5">
        <f t="shared" si="32"/>
        <v>0</v>
      </c>
      <c r="M338">
        <f t="shared" si="33"/>
        <v>370</v>
      </c>
      <c r="N338">
        <f t="shared" si="34"/>
        <v>1</v>
      </c>
      <c r="O338">
        <f t="shared" si="35"/>
        <v>0.1</v>
      </c>
    </row>
    <row r="339" spans="1:15">
      <c r="A339" s="5" t="s">
        <v>20</v>
      </c>
      <c r="B339" s="5">
        <v>4210</v>
      </c>
      <c r="C339" s="7">
        <v>3.39992052E-2</v>
      </c>
      <c r="D339" s="6">
        <v>0.10199999999999999</v>
      </c>
      <c r="E339" s="6">
        <v>46.66</v>
      </c>
      <c r="F339" s="6">
        <v>0.7</v>
      </c>
      <c r="G339" s="6">
        <v>0.09</v>
      </c>
      <c r="H339" s="5">
        <v>1</v>
      </c>
      <c r="I339" s="27">
        <f t="shared" si="30"/>
        <v>0.7</v>
      </c>
      <c r="J339" s="27">
        <f t="shared" si="31"/>
        <v>0.09</v>
      </c>
      <c r="K339" s="5">
        <v>6</v>
      </c>
      <c r="L339" s="5">
        <f t="shared" si="32"/>
        <v>0</v>
      </c>
      <c r="M339">
        <f t="shared" si="33"/>
        <v>17</v>
      </c>
      <c r="N339">
        <f t="shared" si="34"/>
        <v>0</v>
      </c>
      <c r="O339">
        <f t="shared" si="35"/>
        <v>0</v>
      </c>
    </row>
    <row r="340" spans="1:15">
      <c r="A340" s="5" t="s">
        <v>20</v>
      </c>
      <c r="B340" s="5">
        <v>4210</v>
      </c>
      <c r="C340" s="7">
        <v>4.9685108899999997E-2</v>
      </c>
      <c r="D340" s="6">
        <v>0.309</v>
      </c>
      <c r="E340" s="6">
        <v>46.66</v>
      </c>
      <c r="F340" s="6">
        <v>0.7</v>
      </c>
      <c r="G340" s="6">
        <v>0.09</v>
      </c>
      <c r="H340" s="5">
        <v>1</v>
      </c>
      <c r="I340" s="27">
        <f t="shared" si="30"/>
        <v>0.7</v>
      </c>
      <c r="J340" s="27">
        <f t="shared" si="31"/>
        <v>0.09</v>
      </c>
      <c r="K340" s="5">
        <v>260</v>
      </c>
      <c r="L340" s="5">
        <f t="shared" si="32"/>
        <v>0</v>
      </c>
      <c r="M340">
        <f t="shared" si="33"/>
        <v>74</v>
      </c>
      <c r="N340">
        <f t="shared" si="34"/>
        <v>0</v>
      </c>
      <c r="O340">
        <f t="shared" si="35"/>
        <v>0</v>
      </c>
    </row>
    <row r="341" spans="1:15">
      <c r="A341" s="5" t="s">
        <v>20</v>
      </c>
      <c r="B341" s="5">
        <v>4210</v>
      </c>
      <c r="C341" s="7">
        <v>6.0820967599999998E-2</v>
      </c>
      <c r="D341" s="6">
        <v>0.309</v>
      </c>
      <c r="E341" s="6">
        <v>46.66</v>
      </c>
      <c r="F341" s="6">
        <v>0.7</v>
      </c>
      <c r="G341" s="6">
        <v>0.09</v>
      </c>
      <c r="H341" s="5">
        <v>1</v>
      </c>
      <c r="I341" s="27">
        <f t="shared" si="30"/>
        <v>0.7</v>
      </c>
      <c r="J341" s="27">
        <f t="shared" si="31"/>
        <v>0.09</v>
      </c>
      <c r="K341" s="5">
        <v>32</v>
      </c>
      <c r="L341" s="5">
        <f t="shared" si="32"/>
        <v>0</v>
      </c>
      <c r="M341">
        <f t="shared" si="33"/>
        <v>90</v>
      </c>
      <c r="N341">
        <f t="shared" si="34"/>
        <v>0</v>
      </c>
      <c r="O341">
        <f t="shared" si="35"/>
        <v>0</v>
      </c>
    </row>
    <row r="342" spans="1:15">
      <c r="A342" s="5" t="s">
        <v>20</v>
      </c>
      <c r="B342" s="5">
        <v>4210</v>
      </c>
      <c r="C342" s="7">
        <v>7.6605798000000003E-2</v>
      </c>
      <c r="D342" s="6">
        <v>0.309</v>
      </c>
      <c r="E342" s="6">
        <v>46.66</v>
      </c>
      <c r="F342" s="6">
        <v>0.7</v>
      </c>
      <c r="G342" s="6">
        <v>0.09</v>
      </c>
      <c r="H342" s="5">
        <v>1</v>
      </c>
      <c r="I342" s="27">
        <f t="shared" si="30"/>
        <v>0.7</v>
      </c>
      <c r="J342" s="27">
        <f t="shared" si="31"/>
        <v>0.09</v>
      </c>
      <c r="K342" s="5">
        <v>40</v>
      </c>
      <c r="L342" s="5">
        <f t="shared" si="32"/>
        <v>0</v>
      </c>
      <c r="M342">
        <f t="shared" si="33"/>
        <v>114</v>
      </c>
      <c r="N342">
        <f t="shared" si="34"/>
        <v>0</v>
      </c>
      <c r="O342">
        <f t="shared" si="35"/>
        <v>0</v>
      </c>
    </row>
    <row r="343" spans="1:15">
      <c r="A343" s="5" t="s">
        <v>20</v>
      </c>
      <c r="B343" s="5">
        <v>1750</v>
      </c>
      <c r="C343" s="7">
        <v>8.2768082600000001E-2</v>
      </c>
      <c r="D343" s="6">
        <v>0.76800000000000002</v>
      </c>
      <c r="E343" s="6">
        <v>46.66</v>
      </c>
      <c r="F343" s="6">
        <v>1.8</v>
      </c>
      <c r="G343" s="6">
        <v>0.47799999999999998</v>
      </c>
      <c r="H343" s="5">
        <v>1</v>
      </c>
      <c r="I343" s="27">
        <f t="shared" si="30"/>
        <v>1.8</v>
      </c>
      <c r="J343" s="27">
        <f t="shared" si="31"/>
        <v>0.47799999999999998</v>
      </c>
      <c r="K343" s="5">
        <v>107</v>
      </c>
      <c r="L343" s="5">
        <f t="shared" si="32"/>
        <v>0</v>
      </c>
      <c r="M343">
        <f t="shared" si="33"/>
        <v>305</v>
      </c>
      <c r="N343">
        <f t="shared" si="34"/>
        <v>1</v>
      </c>
      <c r="O343">
        <f t="shared" si="35"/>
        <v>0.3</v>
      </c>
    </row>
    <row r="344" spans="1:15">
      <c r="A344" s="5" t="s">
        <v>20</v>
      </c>
      <c r="B344" s="5">
        <v>4210</v>
      </c>
      <c r="C344" s="7">
        <v>0.49994878059999998</v>
      </c>
      <c r="D344" s="6">
        <v>0.309</v>
      </c>
      <c r="E344" s="6">
        <v>46.66</v>
      </c>
      <c r="F344" s="6">
        <v>0.7</v>
      </c>
      <c r="G344" s="6">
        <v>0.09</v>
      </c>
      <c r="H344" s="5">
        <v>1</v>
      </c>
      <c r="I344" s="27">
        <f t="shared" si="30"/>
        <v>0.7</v>
      </c>
      <c r="J344" s="27">
        <f t="shared" si="31"/>
        <v>0.09</v>
      </c>
      <c r="K344" s="5">
        <v>260</v>
      </c>
      <c r="L344" s="5">
        <f t="shared" si="32"/>
        <v>1</v>
      </c>
      <c r="M344">
        <f t="shared" si="33"/>
        <v>741</v>
      </c>
      <c r="N344">
        <f t="shared" si="34"/>
        <v>1</v>
      </c>
      <c r="O344">
        <f t="shared" si="35"/>
        <v>0.1</v>
      </c>
    </row>
    <row r="345" spans="1:15">
      <c r="A345" s="5" t="s">
        <v>20</v>
      </c>
      <c r="B345" s="5">
        <v>1750</v>
      </c>
      <c r="C345" s="7">
        <v>5.2447205000000002E-3</v>
      </c>
      <c r="D345" s="6">
        <v>0.68</v>
      </c>
      <c r="E345" s="6">
        <v>46.66</v>
      </c>
      <c r="F345" s="6">
        <v>1.8</v>
      </c>
      <c r="G345" s="6">
        <v>0.47799999999999998</v>
      </c>
      <c r="H345" s="5">
        <v>1</v>
      </c>
      <c r="I345" s="27">
        <f t="shared" si="30"/>
        <v>1.8</v>
      </c>
      <c r="J345" s="27">
        <f t="shared" si="31"/>
        <v>0.47799999999999998</v>
      </c>
      <c r="K345" s="5">
        <v>6</v>
      </c>
      <c r="L345" s="5">
        <f t="shared" si="32"/>
        <v>0</v>
      </c>
      <c r="M345">
        <f t="shared" si="33"/>
        <v>17</v>
      </c>
      <c r="N345">
        <f t="shared" si="34"/>
        <v>0</v>
      </c>
      <c r="O345">
        <f t="shared" si="35"/>
        <v>0</v>
      </c>
    </row>
    <row r="346" spans="1:15">
      <c r="A346" s="5" t="s">
        <v>20</v>
      </c>
      <c r="B346" s="5">
        <v>1750</v>
      </c>
      <c r="C346" s="7">
        <v>4.5099401999999997E-3</v>
      </c>
      <c r="D346" s="6">
        <v>0.76800000000000002</v>
      </c>
      <c r="E346" s="6">
        <v>46.66</v>
      </c>
      <c r="F346" s="6">
        <v>1.8</v>
      </c>
      <c r="G346" s="6">
        <v>0.47799999999999998</v>
      </c>
      <c r="H346" s="5">
        <v>1</v>
      </c>
      <c r="I346" s="27">
        <f t="shared" si="30"/>
        <v>1.8</v>
      </c>
      <c r="J346" s="27">
        <f t="shared" si="31"/>
        <v>0.47799999999999998</v>
      </c>
      <c r="K346" s="5">
        <v>6</v>
      </c>
      <c r="L346" s="5">
        <f t="shared" si="32"/>
        <v>0</v>
      </c>
      <c r="M346">
        <f t="shared" si="33"/>
        <v>17</v>
      </c>
      <c r="N346">
        <f t="shared" si="34"/>
        <v>0</v>
      </c>
      <c r="O346">
        <f t="shared" si="35"/>
        <v>0</v>
      </c>
    </row>
    <row r="347" spans="1:15">
      <c r="A347" s="5" t="s">
        <v>20</v>
      </c>
      <c r="B347" s="5">
        <v>4210</v>
      </c>
      <c r="C347" s="7">
        <v>4.2719045300000001E-2</v>
      </c>
      <c r="D347" s="6">
        <v>0.309</v>
      </c>
      <c r="E347" s="6">
        <v>46.66</v>
      </c>
      <c r="F347" s="6">
        <v>0.7</v>
      </c>
      <c r="G347" s="6">
        <v>0.09</v>
      </c>
      <c r="H347" s="5">
        <v>1</v>
      </c>
      <c r="I347" s="27">
        <f t="shared" si="30"/>
        <v>0.7</v>
      </c>
      <c r="J347" s="27">
        <f t="shared" si="31"/>
        <v>0.09</v>
      </c>
      <c r="K347" s="5">
        <v>22</v>
      </c>
      <c r="L347" s="5">
        <f t="shared" si="32"/>
        <v>0</v>
      </c>
      <c r="M347">
        <f t="shared" si="33"/>
        <v>63</v>
      </c>
      <c r="N347">
        <f t="shared" si="34"/>
        <v>0</v>
      </c>
      <c r="O347">
        <f t="shared" si="35"/>
        <v>0</v>
      </c>
    </row>
    <row r="348" spans="1:15">
      <c r="A348" s="5" t="s">
        <v>20</v>
      </c>
      <c r="B348" s="5">
        <v>4210</v>
      </c>
      <c r="C348" s="7">
        <v>6.3756240740000001</v>
      </c>
      <c r="D348" s="6">
        <v>0.309</v>
      </c>
      <c r="E348" s="6">
        <v>46.66</v>
      </c>
      <c r="F348" s="6">
        <v>0.7</v>
      </c>
      <c r="G348" s="6">
        <v>0.09</v>
      </c>
      <c r="H348" s="5">
        <v>1</v>
      </c>
      <c r="I348" s="27">
        <f t="shared" si="30"/>
        <v>0.7</v>
      </c>
      <c r="J348" s="27">
        <f t="shared" si="31"/>
        <v>0.09</v>
      </c>
      <c r="K348" s="5">
        <v>5063</v>
      </c>
      <c r="L348" s="5">
        <f t="shared" si="32"/>
        <v>8</v>
      </c>
      <c r="M348">
        <f t="shared" si="33"/>
        <v>9449</v>
      </c>
      <c r="N348">
        <f t="shared" si="34"/>
        <v>15</v>
      </c>
      <c r="O348">
        <f t="shared" si="35"/>
        <v>1.9</v>
      </c>
    </row>
    <row r="349" spans="1:15">
      <c r="A349" s="5" t="s">
        <v>20</v>
      </c>
      <c r="B349" s="5">
        <v>1750</v>
      </c>
      <c r="C349" s="7">
        <v>6.2730114999999999E-3</v>
      </c>
      <c r="D349" s="6">
        <v>0.68</v>
      </c>
      <c r="E349" s="6">
        <v>46.66</v>
      </c>
      <c r="F349" s="6">
        <v>1.8</v>
      </c>
      <c r="G349" s="6">
        <v>0.47799999999999998</v>
      </c>
      <c r="H349" s="5">
        <v>1</v>
      </c>
      <c r="I349" s="27">
        <f t="shared" si="30"/>
        <v>1.8</v>
      </c>
      <c r="J349" s="27">
        <f t="shared" si="31"/>
        <v>0.47799999999999998</v>
      </c>
      <c r="K349" s="5">
        <v>7</v>
      </c>
      <c r="L349" s="5">
        <f t="shared" si="32"/>
        <v>0</v>
      </c>
      <c r="M349">
        <f t="shared" si="33"/>
        <v>20</v>
      </c>
      <c r="N349">
        <f t="shared" si="34"/>
        <v>0</v>
      </c>
      <c r="O349">
        <f t="shared" si="35"/>
        <v>0</v>
      </c>
    </row>
    <row r="350" spans="1:15">
      <c r="A350" s="5" t="s">
        <v>20</v>
      </c>
      <c r="B350" s="5">
        <v>1750</v>
      </c>
      <c r="C350" s="7">
        <v>3.4683126199999997E-2</v>
      </c>
      <c r="D350" s="6">
        <v>0.76800000000000002</v>
      </c>
      <c r="E350" s="6">
        <v>46.66</v>
      </c>
      <c r="F350" s="6">
        <v>1.8</v>
      </c>
      <c r="G350" s="6">
        <v>0.47799999999999998</v>
      </c>
      <c r="H350" s="5">
        <v>1</v>
      </c>
      <c r="I350" s="27">
        <f t="shared" si="30"/>
        <v>1.8</v>
      </c>
      <c r="J350" s="27">
        <f t="shared" si="31"/>
        <v>0.47799999999999998</v>
      </c>
      <c r="K350" s="5">
        <v>45</v>
      </c>
      <c r="L350" s="5">
        <f t="shared" si="32"/>
        <v>0</v>
      </c>
      <c r="M350">
        <f t="shared" si="33"/>
        <v>128</v>
      </c>
      <c r="N350">
        <f t="shared" si="34"/>
        <v>1</v>
      </c>
      <c r="O350">
        <f t="shared" si="35"/>
        <v>0.1</v>
      </c>
    </row>
    <row r="351" spans="1:15">
      <c r="A351" s="5" t="s">
        <v>20</v>
      </c>
      <c r="B351" s="5">
        <v>4210</v>
      </c>
      <c r="C351" s="7">
        <v>0.29969457690000001</v>
      </c>
      <c r="D351" s="6">
        <v>0.309</v>
      </c>
      <c r="E351" s="6">
        <v>46.66</v>
      </c>
      <c r="F351" s="6">
        <v>0.7</v>
      </c>
      <c r="G351" s="6">
        <v>0.09</v>
      </c>
      <c r="H351" s="5">
        <v>1</v>
      </c>
      <c r="I351" s="27">
        <f t="shared" si="30"/>
        <v>0.7</v>
      </c>
      <c r="J351" s="27">
        <f t="shared" si="31"/>
        <v>0.09</v>
      </c>
      <c r="K351" s="5">
        <v>498</v>
      </c>
      <c r="L351" s="5">
        <f t="shared" si="32"/>
        <v>0</v>
      </c>
      <c r="M351">
        <f t="shared" si="33"/>
        <v>444</v>
      </c>
      <c r="N351">
        <f t="shared" si="34"/>
        <v>1</v>
      </c>
      <c r="O351">
        <f t="shared" si="35"/>
        <v>0.1</v>
      </c>
    </row>
    <row r="352" spans="1:15">
      <c r="A352" s="5" t="s">
        <v>20</v>
      </c>
      <c r="B352" s="5">
        <v>4210</v>
      </c>
      <c r="C352" s="7">
        <v>1.07435399E-2</v>
      </c>
      <c r="D352" s="6">
        <v>0.309</v>
      </c>
      <c r="E352" s="6">
        <v>46.66</v>
      </c>
      <c r="F352" s="6">
        <v>0.7</v>
      </c>
      <c r="G352" s="6">
        <v>0.09</v>
      </c>
      <c r="H352" s="5">
        <v>1</v>
      </c>
      <c r="I352" s="27">
        <f t="shared" si="30"/>
        <v>0.7</v>
      </c>
      <c r="J352" s="27">
        <f t="shared" si="31"/>
        <v>0.09</v>
      </c>
      <c r="K352" s="5">
        <v>6</v>
      </c>
      <c r="L352" s="5">
        <f t="shared" si="32"/>
        <v>0</v>
      </c>
      <c r="M352">
        <f t="shared" si="33"/>
        <v>16</v>
      </c>
      <c r="N352">
        <f t="shared" si="34"/>
        <v>0</v>
      </c>
      <c r="O352">
        <f t="shared" si="35"/>
        <v>0</v>
      </c>
    </row>
    <row r="353" spans="1:15">
      <c r="A353" s="5" t="s">
        <v>20</v>
      </c>
      <c r="B353" s="5">
        <v>1750</v>
      </c>
      <c r="C353" s="7">
        <v>5.7688449500000002E-2</v>
      </c>
      <c r="D353" s="6">
        <v>0.68</v>
      </c>
      <c r="E353" s="6">
        <v>46.66</v>
      </c>
      <c r="F353" s="6">
        <v>1.8</v>
      </c>
      <c r="G353" s="6">
        <v>0.47799999999999998</v>
      </c>
      <c r="H353" s="5">
        <v>1</v>
      </c>
      <c r="I353" s="27">
        <f t="shared" si="30"/>
        <v>1.8</v>
      </c>
      <c r="J353" s="27">
        <f t="shared" si="31"/>
        <v>0.47799999999999998</v>
      </c>
      <c r="K353" s="5">
        <v>66</v>
      </c>
      <c r="L353" s="5">
        <f t="shared" si="32"/>
        <v>0</v>
      </c>
      <c r="M353">
        <f t="shared" si="33"/>
        <v>188</v>
      </c>
      <c r="N353">
        <f t="shared" si="34"/>
        <v>1</v>
      </c>
      <c r="O353">
        <f t="shared" si="35"/>
        <v>0.2</v>
      </c>
    </row>
    <row r="354" spans="1:15">
      <c r="A354" s="5" t="s">
        <v>20</v>
      </c>
      <c r="B354" s="5">
        <v>1750</v>
      </c>
      <c r="C354" s="7">
        <v>3.5114570099999999E-2</v>
      </c>
      <c r="D354" s="6">
        <v>0.76800000000000002</v>
      </c>
      <c r="E354" s="6">
        <v>46.66</v>
      </c>
      <c r="F354" s="6">
        <v>1.8</v>
      </c>
      <c r="G354" s="6">
        <v>0.47799999999999998</v>
      </c>
      <c r="H354" s="5">
        <v>1</v>
      </c>
      <c r="I354" s="27">
        <f t="shared" si="30"/>
        <v>1.8</v>
      </c>
      <c r="J354" s="27">
        <f t="shared" si="31"/>
        <v>0.47799999999999998</v>
      </c>
      <c r="K354" s="5">
        <v>45</v>
      </c>
      <c r="L354" s="5">
        <f t="shared" si="32"/>
        <v>0</v>
      </c>
      <c r="M354">
        <f t="shared" si="33"/>
        <v>129</v>
      </c>
      <c r="N354">
        <f t="shared" si="34"/>
        <v>1</v>
      </c>
      <c r="O354">
        <f t="shared" si="35"/>
        <v>0.1</v>
      </c>
    </row>
    <row r="355" spans="1:15">
      <c r="A355" s="5" t="s">
        <v>20</v>
      </c>
      <c r="B355" s="5">
        <v>6410</v>
      </c>
      <c r="C355" s="7">
        <v>0.99892111370000003</v>
      </c>
      <c r="D355" s="6">
        <v>0.26600000000000001</v>
      </c>
      <c r="E355" s="6">
        <v>46.66</v>
      </c>
      <c r="F355" s="6">
        <v>0</v>
      </c>
      <c r="G355" s="6">
        <v>0</v>
      </c>
      <c r="H355" s="5">
        <v>1</v>
      </c>
      <c r="I355" s="27">
        <f t="shared" si="30"/>
        <v>0</v>
      </c>
      <c r="J355" s="27">
        <f t="shared" si="31"/>
        <v>0</v>
      </c>
      <c r="K355" s="5">
        <v>447</v>
      </c>
      <c r="L355" s="5">
        <f t="shared" si="32"/>
        <v>1</v>
      </c>
      <c r="M355">
        <f t="shared" si="33"/>
        <v>1274</v>
      </c>
      <c r="N355">
        <f t="shared" si="34"/>
        <v>0</v>
      </c>
      <c r="O355">
        <f t="shared" si="35"/>
        <v>0</v>
      </c>
    </row>
    <row r="356" spans="1:15">
      <c r="A356" s="5" t="s">
        <v>20</v>
      </c>
      <c r="B356" s="5">
        <v>4210</v>
      </c>
      <c r="C356" s="7">
        <v>9.4624858500000006E-2</v>
      </c>
      <c r="D356" s="6">
        <v>0.309</v>
      </c>
      <c r="E356" s="6">
        <v>46.66</v>
      </c>
      <c r="F356" s="6">
        <v>0.7</v>
      </c>
      <c r="G356" s="6">
        <v>0.09</v>
      </c>
      <c r="H356" s="5">
        <v>1</v>
      </c>
      <c r="I356" s="27">
        <f t="shared" si="30"/>
        <v>0.7</v>
      </c>
      <c r="J356" s="27">
        <f t="shared" si="31"/>
        <v>0.09</v>
      </c>
      <c r="K356" s="5">
        <v>49</v>
      </c>
      <c r="L356" s="5">
        <f t="shared" si="32"/>
        <v>0</v>
      </c>
      <c r="M356">
        <f t="shared" si="33"/>
        <v>140</v>
      </c>
      <c r="N356">
        <f t="shared" si="34"/>
        <v>0</v>
      </c>
      <c r="O356">
        <f t="shared" si="35"/>
        <v>0</v>
      </c>
    </row>
    <row r="357" spans="1:15">
      <c r="A357" s="5" t="s">
        <v>20</v>
      </c>
      <c r="B357" s="5">
        <v>4210</v>
      </c>
      <c r="C357" s="7">
        <v>0.1249856862</v>
      </c>
      <c r="D357" s="6">
        <v>0.309</v>
      </c>
      <c r="E357" s="6">
        <v>46.66</v>
      </c>
      <c r="F357" s="6">
        <v>0.7</v>
      </c>
      <c r="G357" s="6">
        <v>0.09</v>
      </c>
      <c r="H357" s="5">
        <v>1</v>
      </c>
      <c r="I357" s="27">
        <f t="shared" si="30"/>
        <v>0.7</v>
      </c>
      <c r="J357" s="27">
        <f t="shared" si="31"/>
        <v>0.09</v>
      </c>
      <c r="K357" s="5">
        <v>65</v>
      </c>
      <c r="L357" s="5">
        <f t="shared" si="32"/>
        <v>0</v>
      </c>
      <c r="M357">
        <f t="shared" si="33"/>
        <v>185</v>
      </c>
      <c r="N357">
        <f t="shared" si="34"/>
        <v>0</v>
      </c>
      <c r="O357">
        <f t="shared" si="35"/>
        <v>0</v>
      </c>
    </row>
    <row r="358" spans="1:15">
      <c r="A358" s="5" t="s">
        <v>20</v>
      </c>
      <c r="B358" s="5">
        <v>1750</v>
      </c>
      <c r="C358" s="7">
        <v>3.9471416000000002E-2</v>
      </c>
      <c r="D358" s="6">
        <v>0.76800000000000002</v>
      </c>
      <c r="E358" s="6">
        <v>46.66</v>
      </c>
      <c r="F358" s="6">
        <v>1.8</v>
      </c>
      <c r="G358" s="6">
        <v>0.47799999999999998</v>
      </c>
      <c r="H358" s="5">
        <v>1</v>
      </c>
      <c r="I358" s="27">
        <f t="shared" si="30"/>
        <v>1.8</v>
      </c>
      <c r="J358" s="27">
        <f t="shared" si="31"/>
        <v>0.47799999999999998</v>
      </c>
      <c r="K358" s="5">
        <v>51</v>
      </c>
      <c r="L358" s="5">
        <f t="shared" si="32"/>
        <v>0</v>
      </c>
      <c r="M358">
        <f t="shared" si="33"/>
        <v>145</v>
      </c>
      <c r="N358">
        <f t="shared" si="34"/>
        <v>1</v>
      </c>
      <c r="O358">
        <f t="shared" si="35"/>
        <v>0.2</v>
      </c>
    </row>
    <row r="359" spans="1:15">
      <c r="A359" s="5" t="s">
        <v>20</v>
      </c>
      <c r="B359" s="5">
        <v>1750</v>
      </c>
      <c r="C359" s="7">
        <v>9.9037852699999998E-2</v>
      </c>
      <c r="D359" s="6">
        <v>0.76800000000000002</v>
      </c>
      <c r="E359" s="6">
        <v>46.66</v>
      </c>
      <c r="F359" s="6">
        <v>1.8</v>
      </c>
      <c r="G359" s="6">
        <v>0.47799999999999998</v>
      </c>
      <c r="H359" s="5">
        <v>1</v>
      </c>
      <c r="I359" s="27">
        <f t="shared" si="30"/>
        <v>1.8</v>
      </c>
      <c r="J359" s="27">
        <f t="shared" si="31"/>
        <v>0.47799999999999998</v>
      </c>
      <c r="K359" s="5">
        <v>128</v>
      </c>
      <c r="L359" s="5">
        <f t="shared" si="32"/>
        <v>0</v>
      </c>
      <c r="M359">
        <f t="shared" si="33"/>
        <v>365</v>
      </c>
      <c r="N359">
        <f t="shared" si="34"/>
        <v>1</v>
      </c>
      <c r="O359">
        <f t="shared" si="35"/>
        <v>0.4</v>
      </c>
    </row>
    <row r="360" spans="1:15">
      <c r="A360" s="5" t="s">
        <v>20</v>
      </c>
      <c r="B360" s="5">
        <v>1750</v>
      </c>
      <c r="C360" s="7">
        <v>1.01358652E-2</v>
      </c>
      <c r="D360" s="6">
        <v>0.76800000000000002</v>
      </c>
      <c r="E360" s="6">
        <v>46.66</v>
      </c>
      <c r="F360" s="6">
        <v>1.8</v>
      </c>
      <c r="G360" s="6">
        <v>0.47799999999999998</v>
      </c>
      <c r="H360" s="5">
        <v>1</v>
      </c>
      <c r="I360" s="27">
        <f t="shared" si="30"/>
        <v>1.8</v>
      </c>
      <c r="J360" s="27">
        <f t="shared" si="31"/>
        <v>0.47799999999999998</v>
      </c>
      <c r="K360" s="5">
        <v>13</v>
      </c>
      <c r="L360" s="5">
        <f t="shared" si="32"/>
        <v>0</v>
      </c>
      <c r="M360">
        <f t="shared" si="33"/>
        <v>37</v>
      </c>
      <c r="N360">
        <f t="shared" si="34"/>
        <v>0</v>
      </c>
      <c r="O360">
        <f t="shared" si="35"/>
        <v>0</v>
      </c>
    </row>
    <row r="361" spans="1:15">
      <c r="A361" s="5" t="s">
        <v>20</v>
      </c>
      <c r="B361" s="5">
        <v>4210</v>
      </c>
      <c r="C361" s="7">
        <v>7.6343373800000003E-2</v>
      </c>
      <c r="D361" s="6">
        <v>0.309</v>
      </c>
      <c r="E361" s="6">
        <v>46.66</v>
      </c>
      <c r="F361" s="6">
        <v>0.7</v>
      </c>
      <c r="G361" s="6">
        <v>0.09</v>
      </c>
      <c r="H361" s="5">
        <v>1</v>
      </c>
      <c r="I361" s="27">
        <f t="shared" si="30"/>
        <v>0.7</v>
      </c>
      <c r="J361" s="27">
        <f t="shared" si="31"/>
        <v>0.09</v>
      </c>
      <c r="K361" s="5">
        <v>129</v>
      </c>
      <c r="L361" s="5">
        <f t="shared" si="32"/>
        <v>0</v>
      </c>
      <c r="M361">
        <f t="shared" si="33"/>
        <v>113</v>
      </c>
      <c r="N361">
        <f t="shared" si="34"/>
        <v>0</v>
      </c>
      <c r="O361">
        <f t="shared" si="35"/>
        <v>0</v>
      </c>
    </row>
    <row r="362" spans="1:15">
      <c r="A362" s="5" t="s">
        <v>20</v>
      </c>
      <c r="B362" s="5">
        <v>4210</v>
      </c>
      <c r="C362" s="7">
        <v>4.4437947300000002E-2</v>
      </c>
      <c r="D362" s="6">
        <v>0.309</v>
      </c>
      <c r="E362" s="6">
        <v>46.66</v>
      </c>
      <c r="F362" s="6">
        <v>0.7</v>
      </c>
      <c r="G362" s="6">
        <v>0.09</v>
      </c>
      <c r="H362" s="5">
        <v>1</v>
      </c>
      <c r="I362" s="27">
        <f t="shared" si="30"/>
        <v>0.7</v>
      </c>
      <c r="J362" s="27">
        <f t="shared" si="31"/>
        <v>0.09</v>
      </c>
      <c r="K362" s="5">
        <v>23</v>
      </c>
      <c r="L362" s="5">
        <f t="shared" si="32"/>
        <v>0</v>
      </c>
      <c r="M362">
        <f t="shared" si="33"/>
        <v>66</v>
      </c>
      <c r="N362">
        <f t="shared" si="34"/>
        <v>0</v>
      </c>
      <c r="O362">
        <f t="shared" si="35"/>
        <v>0</v>
      </c>
    </row>
    <row r="363" spans="1:15">
      <c r="A363" s="5" t="s">
        <v>20</v>
      </c>
      <c r="B363" s="5">
        <v>4210</v>
      </c>
      <c r="C363" s="7">
        <v>1.9114994499999999E-2</v>
      </c>
      <c r="D363" s="6">
        <v>0.309</v>
      </c>
      <c r="E363" s="6">
        <v>46.66</v>
      </c>
      <c r="F363" s="6">
        <v>0.7</v>
      </c>
      <c r="G363" s="6">
        <v>0.09</v>
      </c>
      <c r="H363" s="5">
        <v>1</v>
      </c>
      <c r="I363" s="27">
        <f t="shared" si="30"/>
        <v>0.7</v>
      </c>
      <c r="J363" s="27">
        <f t="shared" si="31"/>
        <v>0.09</v>
      </c>
      <c r="K363" s="5">
        <v>10</v>
      </c>
      <c r="L363" s="5">
        <f t="shared" si="32"/>
        <v>0</v>
      </c>
      <c r="M363">
        <f t="shared" si="33"/>
        <v>28</v>
      </c>
      <c r="N363">
        <f t="shared" si="34"/>
        <v>0</v>
      </c>
      <c r="O363">
        <f t="shared" si="35"/>
        <v>0</v>
      </c>
    </row>
    <row r="364" spans="1:15">
      <c r="A364" s="5" t="s">
        <v>20</v>
      </c>
      <c r="B364" s="5">
        <v>4210</v>
      </c>
      <c r="C364" s="7">
        <v>0.24997338429999999</v>
      </c>
      <c r="D364" s="6">
        <v>0.309</v>
      </c>
      <c r="E364" s="6">
        <v>46.66</v>
      </c>
      <c r="F364" s="6">
        <v>0.7</v>
      </c>
      <c r="G364" s="6">
        <v>0.09</v>
      </c>
      <c r="H364" s="5">
        <v>1</v>
      </c>
      <c r="I364" s="27">
        <f t="shared" si="30"/>
        <v>0.7</v>
      </c>
      <c r="J364" s="27">
        <f t="shared" si="31"/>
        <v>0.09</v>
      </c>
      <c r="K364" s="5">
        <v>130</v>
      </c>
      <c r="L364" s="5">
        <f t="shared" si="32"/>
        <v>0</v>
      </c>
      <c r="M364">
        <f t="shared" si="33"/>
        <v>370</v>
      </c>
      <c r="N364">
        <f t="shared" si="34"/>
        <v>1</v>
      </c>
      <c r="O364">
        <f t="shared" si="35"/>
        <v>0.1</v>
      </c>
    </row>
    <row r="365" spans="1:15">
      <c r="A365" s="5" t="s">
        <v>20</v>
      </c>
      <c r="B365" s="5">
        <v>4210</v>
      </c>
      <c r="C365" s="7">
        <v>0.1508778402</v>
      </c>
      <c r="D365" s="6">
        <v>0.309</v>
      </c>
      <c r="E365" s="6">
        <v>46.66</v>
      </c>
      <c r="F365" s="6">
        <v>0.7</v>
      </c>
      <c r="G365" s="6">
        <v>0.09</v>
      </c>
      <c r="H365" s="5">
        <v>1</v>
      </c>
      <c r="I365" s="27">
        <f t="shared" si="30"/>
        <v>0.7</v>
      </c>
      <c r="J365" s="27">
        <f t="shared" si="31"/>
        <v>0.09</v>
      </c>
      <c r="K365" s="5">
        <v>130</v>
      </c>
      <c r="L365" s="5">
        <f t="shared" si="32"/>
        <v>0</v>
      </c>
      <c r="M365">
        <f t="shared" si="33"/>
        <v>224</v>
      </c>
      <c r="N365">
        <f t="shared" si="34"/>
        <v>0</v>
      </c>
      <c r="O365">
        <f t="shared" si="35"/>
        <v>0</v>
      </c>
    </row>
    <row r="366" spans="1:15">
      <c r="A366" s="5" t="s">
        <v>20</v>
      </c>
      <c r="B366" s="5">
        <v>4210</v>
      </c>
      <c r="C366" s="7">
        <v>1.0521518796</v>
      </c>
      <c r="D366" s="6">
        <v>0.309</v>
      </c>
      <c r="E366" s="6">
        <v>46.66</v>
      </c>
      <c r="F366" s="6">
        <v>0.7</v>
      </c>
      <c r="G366" s="6">
        <v>0.09</v>
      </c>
      <c r="H366" s="5">
        <v>1</v>
      </c>
      <c r="I366" s="27">
        <f t="shared" si="30"/>
        <v>0.7</v>
      </c>
      <c r="J366" s="27">
        <f t="shared" si="31"/>
        <v>0.09</v>
      </c>
      <c r="K366" s="5">
        <v>1896</v>
      </c>
      <c r="L366" s="5">
        <f t="shared" si="32"/>
        <v>1</v>
      </c>
      <c r="M366">
        <f t="shared" si="33"/>
        <v>1559</v>
      </c>
      <c r="N366">
        <f t="shared" si="34"/>
        <v>2</v>
      </c>
      <c r="O366">
        <f t="shared" si="35"/>
        <v>0.3</v>
      </c>
    </row>
    <row r="367" spans="1:15">
      <c r="A367" s="5" t="s">
        <v>20</v>
      </c>
      <c r="B367" s="5">
        <v>4210</v>
      </c>
      <c r="C367" s="7">
        <v>0.64021117599999999</v>
      </c>
      <c r="D367" s="6">
        <v>0.309</v>
      </c>
      <c r="E367" s="6">
        <v>46.66</v>
      </c>
      <c r="F367" s="6">
        <v>0.7</v>
      </c>
      <c r="G367" s="6">
        <v>0.09</v>
      </c>
      <c r="H367" s="5">
        <v>1</v>
      </c>
      <c r="I367" s="27">
        <f t="shared" si="30"/>
        <v>0.7</v>
      </c>
      <c r="J367" s="27">
        <f t="shared" si="31"/>
        <v>0.09</v>
      </c>
      <c r="K367" s="5">
        <v>500</v>
      </c>
      <c r="L367" s="5">
        <f t="shared" si="32"/>
        <v>1</v>
      </c>
      <c r="M367">
        <f t="shared" si="33"/>
        <v>949</v>
      </c>
      <c r="N367">
        <f t="shared" si="34"/>
        <v>1</v>
      </c>
      <c r="O367">
        <f t="shared" si="35"/>
        <v>0.2</v>
      </c>
    </row>
    <row r="368" spans="1:15">
      <c r="A368" s="5" t="s">
        <v>20</v>
      </c>
      <c r="B368" s="5">
        <v>4210</v>
      </c>
      <c r="C368" s="7">
        <v>1.1462773399999999E-2</v>
      </c>
      <c r="D368" s="6">
        <v>0.309</v>
      </c>
      <c r="E368" s="6">
        <v>46.66</v>
      </c>
      <c r="F368" s="6">
        <v>0.7</v>
      </c>
      <c r="G368" s="6">
        <v>0.09</v>
      </c>
      <c r="H368" s="5">
        <v>1</v>
      </c>
      <c r="I368" s="27">
        <f t="shared" si="30"/>
        <v>0.7</v>
      </c>
      <c r="J368" s="27">
        <f t="shared" si="31"/>
        <v>0.09</v>
      </c>
      <c r="K368" s="5">
        <v>104</v>
      </c>
      <c r="L368" s="5">
        <f t="shared" si="32"/>
        <v>0</v>
      </c>
      <c r="M368">
        <f t="shared" si="33"/>
        <v>17</v>
      </c>
      <c r="N368">
        <f t="shared" si="34"/>
        <v>0</v>
      </c>
      <c r="O368">
        <f t="shared" si="35"/>
        <v>0</v>
      </c>
    </row>
    <row r="369" spans="1:15">
      <c r="A369" s="5" t="s">
        <v>20</v>
      </c>
      <c r="B369" s="5">
        <v>4210</v>
      </c>
      <c r="C369" s="7">
        <v>0.1643622575</v>
      </c>
      <c r="D369" s="6">
        <v>0.309</v>
      </c>
      <c r="E369" s="6">
        <v>46.66</v>
      </c>
      <c r="F369" s="6">
        <v>0.7</v>
      </c>
      <c r="G369" s="6">
        <v>0.09</v>
      </c>
      <c r="H369" s="5">
        <v>1</v>
      </c>
      <c r="I369" s="27">
        <f t="shared" si="30"/>
        <v>0.7</v>
      </c>
      <c r="J369" s="27">
        <f t="shared" si="31"/>
        <v>0.09</v>
      </c>
      <c r="K369" s="5">
        <v>85</v>
      </c>
      <c r="L369" s="5">
        <f t="shared" si="32"/>
        <v>0</v>
      </c>
      <c r="M369">
        <f t="shared" si="33"/>
        <v>244</v>
      </c>
      <c r="N369">
        <f t="shared" si="34"/>
        <v>0</v>
      </c>
      <c r="O369">
        <f t="shared" si="35"/>
        <v>0</v>
      </c>
    </row>
    <row r="370" spans="1:15">
      <c r="A370" s="5" t="s">
        <v>20</v>
      </c>
      <c r="B370" s="5">
        <v>1750</v>
      </c>
      <c r="C370" s="7">
        <v>33.0503301034</v>
      </c>
      <c r="D370" s="6">
        <v>0.76800000000000002</v>
      </c>
      <c r="E370" s="6">
        <v>46.66</v>
      </c>
      <c r="F370" s="6">
        <v>1.8</v>
      </c>
      <c r="G370" s="6">
        <v>0.47799999999999998</v>
      </c>
      <c r="H370" s="5">
        <v>1</v>
      </c>
      <c r="I370" s="27">
        <f t="shared" si="30"/>
        <v>1.8</v>
      </c>
      <c r="J370" s="27">
        <f t="shared" si="31"/>
        <v>0.47799999999999998</v>
      </c>
      <c r="K370" s="5">
        <v>137246</v>
      </c>
      <c r="L370" s="5">
        <f t="shared" si="32"/>
        <v>99</v>
      </c>
      <c r="M370">
        <f t="shared" si="33"/>
        <v>121740</v>
      </c>
      <c r="N370">
        <f t="shared" si="34"/>
        <v>483</v>
      </c>
      <c r="O370">
        <f t="shared" si="35"/>
        <v>128.30000000000001</v>
      </c>
    </row>
    <row r="371" spans="1:15">
      <c r="A371" s="5" t="s">
        <v>20</v>
      </c>
      <c r="B371" s="5">
        <v>4210</v>
      </c>
      <c r="C371" s="7">
        <v>0.1013526292</v>
      </c>
      <c r="D371" s="6">
        <v>0.309</v>
      </c>
      <c r="E371" s="6">
        <v>46.66</v>
      </c>
      <c r="F371" s="6">
        <v>0.7</v>
      </c>
      <c r="G371" s="6">
        <v>0.09</v>
      </c>
      <c r="H371" s="5">
        <v>1</v>
      </c>
      <c r="I371" s="27">
        <f t="shared" si="30"/>
        <v>0.7</v>
      </c>
      <c r="J371" s="27">
        <f t="shared" si="31"/>
        <v>0.09</v>
      </c>
      <c r="K371" s="5">
        <v>53</v>
      </c>
      <c r="L371" s="5">
        <f t="shared" si="32"/>
        <v>0</v>
      </c>
      <c r="M371">
        <f t="shared" si="33"/>
        <v>150</v>
      </c>
      <c r="N371">
        <f t="shared" si="34"/>
        <v>0</v>
      </c>
      <c r="O371">
        <f t="shared" si="35"/>
        <v>0</v>
      </c>
    </row>
    <row r="372" spans="1:15">
      <c r="A372" s="5" t="s">
        <v>20</v>
      </c>
      <c r="B372" s="5">
        <v>4210</v>
      </c>
      <c r="C372" s="7">
        <v>0.1484939405</v>
      </c>
      <c r="D372" s="6">
        <v>0.309</v>
      </c>
      <c r="E372" s="6">
        <v>46.66</v>
      </c>
      <c r="F372" s="6">
        <v>0.7</v>
      </c>
      <c r="G372" s="6">
        <v>0.09</v>
      </c>
      <c r="H372" s="5">
        <v>1</v>
      </c>
      <c r="I372" s="27">
        <f t="shared" si="30"/>
        <v>0.7</v>
      </c>
      <c r="J372" s="27">
        <f t="shared" si="31"/>
        <v>0.09</v>
      </c>
      <c r="K372" s="5">
        <v>77</v>
      </c>
      <c r="L372" s="5">
        <f t="shared" si="32"/>
        <v>0</v>
      </c>
      <c r="M372">
        <f t="shared" si="33"/>
        <v>220</v>
      </c>
      <c r="N372">
        <f t="shared" si="34"/>
        <v>0</v>
      </c>
      <c r="O372">
        <f t="shared" si="35"/>
        <v>0</v>
      </c>
    </row>
    <row r="373" spans="1:15">
      <c r="A373" s="5" t="s">
        <v>20</v>
      </c>
      <c r="B373" s="5">
        <v>4210</v>
      </c>
      <c r="C373" s="7">
        <v>8.4549588600000003E-2</v>
      </c>
      <c r="D373" s="6">
        <v>0.309</v>
      </c>
      <c r="E373" s="6">
        <v>46.66</v>
      </c>
      <c r="F373" s="6">
        <v>0.7</v>
      </c>
      <c r="G373" s="6">
        <v>0.09</v>
      </c>
      <c r="H373" s="5">
        <v>1</v>
      </c>
      <c r="I373" s="27">
        <f t="shared" si="30"/>
        <v>0.7</v>
      </c>
      <c r="J373" s="27">
        <f t="shared" si="31"/>
        <v>0.09</v>
      </c>
      <c r="K373" s="5">
        <v>44</v>
      </c>
      <c r="L373" s="5">
        <f t="shared" si="32"/>
        <v>0</v>
      </c>
      <c r="M373">
        <f t="shared" si="33"/>
        <v>125</v>
      </c>
      <c r="N373">
        <f t="shared" si="34"/>
        <v>0</v>
      </c>
      <c r="O373">
        <f t="shared" si="35"/>
        <v>0</v>
      </c>
    </row>
    <row r="374" spans="1:15">
      <c r="A374" s="5" t="s">
        <v>20</v>
      </c>
      <c r="B374" s="5">
        <v>4210</v>
      </c>
      <c r="C374" s="7">
        <v>4.2294422999999996E-3</v>
      </c>
      <c r="D374" s="6">
        <v>0.309</v>
      </c>
      <c r="E374" s="6">
        <v>46.66</v>
      </c>
      <c r="F374" s="6">
        <v>0.7</v>
      </c>
      <c r="G374" s="6">
        <v>0.09</v>
      </c>
      <c r="H374" s="5">
        <v>1</v>
      </c>
      <c r="I374" s="27">
        <f t="shared" si="30"/>
        <v>0.7</v>
      </c>
      <c r="J374" s="27">
        <f t="shared" si="31"/>
        <v>0.09</v>
      </c>
      <c r="K374" s="5">
        <v>69</v>
      </c>
      <c r="L374" s="5">
        <f t="shared" si="32"/>
        <v>0</v>
      </c>
      <c r="M374">
        <f t="shared" si="33"/>
        <v>6</v>
      </c>
      <c r="N374">
        <f t="shared" si="34"/>
        <v>0</v>
      </c>
      <c r="O374">
        <f t="shared" si="35"/>
        <v>0</v>
      </c>
    </row>
    <row r="375" spans="1:15">
      <c r="A375" s="5" t="s">
        <v>20</v>
      </c>
      <c r="B375" s="5">
        <v>4210</v>
      </c>
      <c r="C375" s="7">
        <v>0.42069762049999998</v>
      </c>
      <c r="D375" s="6">
        <v>0.309</v>
      </c>
      <c r="E375" s="6">
        <v>46.66</v>
      </c>
      <c r="F375" s="6">
        <v>0.7</v>
      </c>
      <c r="G375" s="6">
        <v>0.09</v>
      </c>
      <c r="H375" s="5">
        <v>1</v>
      </c>
      <c r="I375" s="27">
        <f t="shared" si="30"/>
        <v>0.7</v>
      </c>
      <c r="J375" s="27">
        <f t="shared" si="31"/>
        <v>0.09</v>
      </c>
      <c r="K375" s="5">
        <v>218</v>
      </c>
      <c r="L375" s="5">
        <f t="shared" si="32"/>
        <v>1</v>
      </c>
      <c r="M375">
        <f t="shared" si="33"/>
        <v>623</v>
      </c>
      <c r="N375">
        <f t="shared" si="34"/>
        <v>1</v>
      </c>
      <c r="O375">
        <f t="shared" si="35"/>
        <v>0.1</v>
      </c>
    </row>
    <row r="376" spans="1:15">
      <c r="A376" s="5" t="s">
        <v>20</v>
      </c>
      <c r="B376" s="5">
        <v>4210</v>
      </c>
      <c r="C376" s="7">
        <v>0.19820251019999999</v>
      </c>
      <c r="D376" s="6">
        <v>0.309</v>
      </c>
      <c r="E376" s="6">
        <v>46.66</v>
      </c>
      <c r="F376" s="6">
        <v>0.7</v>
      </c>
      <c r="G376" s="6">
        <v>0.09</v>
      </c>
      <c r="H376" s="5">
        <v>1</v>
      </c>
      <c r="I376" s="27">
        <f t="shared" si="30"/>
        <v>0.7</v>
      </c>
      <c r="J376" s="27">
        <f t="shared" si="31"/>
        <v>0.09</v>
      </c>
      <c r="K376" s="5">
        <v>139</v>
      </c>
      <c r="L376" s="5">
        <f t="shared" si="32"/>
        <v>0</v>
      </c>
      <c r="M376">
        <f t="shared" si="33"/>
        <v>294</v>
      </c>
      <c r="N376">
        <f t="shared" si="34"/>
        <v>0</v>
      </c>
      <c r="O376">
        <f t="shared" si="35"/>
        <v>0.1</v>
      </c>
    </row>
    <row r="377" spans="1:15">
      <c r="A377" s="5" t="s">
        <v>20</v>
      </c>
      <c r="B377" s="5">
        <v>1750</v>
      </c>
      <c r="C377" s="7">
        <v>30.037707491700001</v>
      </c>
      <c r="D377" s="6">
        <v>0.752</v>
      </c>
      <c r="E377" s="6">
        <v>46.66</v>
      </c>
      <c r="F377" s="6">
        <v>1.8</v>
      </c>
      <c r="G377" s="6">
        <v>0.47799999999999998</v>
      </c>
      <c r="H377" s="5">
        <v>1</v>
      </c>
      <c r="I377" s="27">
        <f t="shared" si="30"/>
        <v>1.8</v>
      </c>
      <c r="J377" s="27">
        <f t="shared" si="31"/>
        <v>0.47799999999999998</v>
      </c>
      <c r="K377" s="5">
        <v>40953</v>
      </c>
      <c r="L377" s="5">
        <f t="shared" si="32"/>
        <v>88</v>
      </c>
      <c r="M377">
        <f t="shared" si="33"/>
        <v>108338</v>
      </c>
      <c r="N377">
        <f t="shared" si="34"/>
        <v>430</v>
      </c>
      <c r="O377">
        <f t="shared" si="35"/>
        <v>114.2</v>
      </c>
    </row>
    <row r="378" spans="1:15">
      <c r="A378" s="5" t="s">
        <v>20</v>
      </c>
      <c r="B378" s="5">
        <v>4210</v>
      </c>
      <c r="C378" s="7">
        <v>4.81638328E-2</v>
      </c>
      <c r="D378" s="6">
        <v>0.309</v>
      </c>
      <c r="E378" s="6">
        <v>46.66</v>
      </c>
      <c r="F378" s="6">
        <v>0.7</v>
      </c>
      <c r="G378" s="6">
        <v>0.09</v>
      </c>
      <c r="H378" s="5">
        <v>1</v>
      </c>
      <c r="I378" s="27">
        <f t="shared" si="30"/>
        <v>0.7</v>
      </c>
      <c r="J378" s="27">
        <f t="shared" si="31"/>
        <v>0.09</v>
      </c>
      <c r="K378" s="5">
        <v>25</v>
      </c>
      <c r="L378" s="5">
        <f t="shared" si="32"/>
        <v>0</v>
      </c>
      <c r="M378">
        <f t="shared" si="33"/>
        <v>71</v>
      </c>
      <c r="N378">
        <f t="shared" si="34"/>
        <v>0</v>
      </c>
      <c r="O378">
        <f t="shared" si="35"/>
        <v>0</v>
      </c>
    </row>
    <row r="379" spans="1:15">
      <c r="A379" s="5" t="s">
        <v>20</v>
      </c>
      <c r="B379" s="5">
        <v>4210</v>
      </c>
      <c r="C379" s="7">
        <v>0.76173876210000002</v>
      </c>
      <c r="D379" s="6">
        <v>0.309</v>
      </c>
      <c r="E379" s="6">
        <v>46.66</v>
      </c>
      <c r="F379" s="6">
        <v>0.7</v>
      </c>
      <c r="G379" s="6">
        <v>0.09</v>
      </c>
      <c r="H379" s="5">
        <v>1</v>
      </c>
      <c r="I379" s="27">
        <f t="shared" si="30"/>
        <v>0.7</v>
      </c>
      <c r="J379" s="27">
        <f t="shared" si="31"/>
        <v>0.09</v>
      </c>
      <c r="K379" s="5">
        <v>498</v>
      </c>
      <c r="L379" s="5">
        <f t="shared" si="32"/>
        <v>1</v>
      </c>
      <c r="M379">
        <f t="shared" si="33"/>
        <v>1129</v>
      </c>
      <c r="N379">
        <f t="shared" si="34"/>
        <v>2</v>
      </c>
      <c r="O379">
        <f t="shared" si="35"/>
        <v>0.2</v>
      </c>
    </row>
    <row r="380" spans="1:15">
      <c r="A380" s="5" t="s">
        <v>20</v>
      </c>
      <c r="B380" s="5">
        <v>4210</v>
      </c>
      <c r="C380" s="7">
        <v>3.5122664499999998E-2</v>
      </c>
      <c r="D380" s="6">
        <v>0.309</v>
      </c>
      <c r="E380" s="6">
        <v>46.66</v>
      </c>
      <c r="F380" s="6">
        <v>0.7</v>
      </c>
      <c r="G380" s="6">
        <v>0.09</v>
      </c>
      <c r="H380" s="5">
        <v>1</v>
      </c>
      <c r="I380" s="27">
        <f t="shared" si="30"/>
        <v>0.7</v>
      </c>
      <c r="J380" s="27">
        <f t="shared" si="31"/>
        <v>0.09</v>
      </c>
      <c r="K380" s="5">
        <v>93</v>
      </c>
      <c r="L380" s="5">
        <f t="shared" si="32"/>
        <v>0</v>
      </c>
      <c r="M380">
        <f t="shared" si="33"/>
        <v>52</v>
      </c>
      <c r="N380">
        <f t="shared" si="34"/>
        <v>0</v>
      </c>
      <c r="O380">
        <f t="shared" si="35"/>
        <v>0</v>
      </c>
    </row>
    <row r="381" spans="1:15">
      <c r="A381" s="5" t="s">
        <v>20</v>
      </c>
      <c r="B381" s="5">
        <v>4210</v>
      </c>
      <c r="C381" s="7">
        <v>6.3472966199999994E-2</v>
      </c>
      <c r="D381" s="6">
        <v>0.25800000000000001</v>
      </c>
      <c r="E381" s="6">
        <v>46.66</v>
      </c>
      <c r="F381" s="6">
        <v>0.7</v>
      </c>
      <c r="G381" s="6">
        <v>0.09</v>
      </c>
      <c r="H381" s="5">
        <v>1</v>
      </c>
      <c r="I381" s="27">
        <f t="shared" si="30"/>
        <v>0.7</v>
      </c>
      <c r="J381" s="27">
        <f t="shared" si="31"/>
        <v>0.09</v>
      </c>
      <c r="K381" s="5">
        <v>28</v>
      </c>
      <c r="L381" s="5">
        <f t="shared" si="32"/>
        <v>0</v>
      </c>
      <c r="M381">
        <f t="shared" si="33"/>
        <v>79</v>
      </c>
      <c r="N381">
        <f t="shared" si="34"/>
        <v>0</v>
      </c>
      <c r="O381">
        <f t="shared" si="35"/>
        <v>0</v>
      </c>
    </row>
    <row r="382" spans="1:15">
      <c r="A382" s="5" t="s">
        <v>20</v>
      </c>
      <c r="B382" s="5">
        <v>4210</v>
      </c>
      <c r="C382" s="7">
        <v>3.46987131E-2</v>
      </c>
      <c r="D382" s="6">
        <v>0.25800000000000001</v>
      </c>
      <c r="E382" s="6">
        <v>46.66</v>
      </c>
      <c r="F382" s="6">
        <v>0.7</v>
      </c>
      <c r="G382" s="6">
        <v>0.09</v>
      </c>
      <c r="H382" s="5">
        <v>1</v>
      </c>
      <c r="I382" s="27">
        <f t="shared" si="30"/>
        <v>0.7</v>
      </c>
      <c r="J382" s="27">
        <f t="shared" si="31"/>
        <v>0.09</v>
      </c>
      <c r="K382" s="5">
        <v>15</v>
      </c>
      <c r="L382" s="5">
        <f t="shared" si="32"/>
        <v>0</v>
      </c>
      <c r="M382">
        <f t="shared" si="33"/>
        <v>43</v>
      </c>
      <c r="N382">
        <f t="shared" si="34"/>
        <v>0</v>
      </c>
      <c r="O382">
        <f t="shared" si="35"/>
        <v>0</v>
      </c>
    </row>
    <row r="383" spans="1:15">
      <c r="A383" s="5" t="s">
        <v>20</v>
      </c>
      <c r="B383" s="5">
        <v>4210</v>
      </c>
      <c r="C383" s="7">
        <v>8.9787194200000003E-2</v>
      </c>
      <c r="D383" s="6">
        <v>0.309</v>
      </c>
      <c r="E383" s="6">
        <v>46.66</v>
      </c>
      <c r="F383" s="6">
        <v>0.7</v>
      </c>
      <c r="G383" s="6">
        <v>0.09</v>
      </c>
      <c r="H383" s="5">
        <v>1</v>
      </c>
      <c r="I383" s="27">
        <f t="shared" si="30"/>
        <v>0.7</v>
      </c>
      <c r="J383" s="27">
        <f t="shared" si="31"/>
        <v>0.09</v>
      </c>
      <c r="K383" s="5">
        <v>47</v>
      </c>
      <c r="L383" s="5">
        <f t="shared" si="32"/>
        <v>0</v>
      </c>
      <c r="M383">
        <f t="shared" si="33"/>
        <v>133</v>
      </c>
      <c r="N383">
        <f t="shared" si="34"/>
        <v>0</v>
      </c>
      <c r="O383">
        <f t="shared" si="35"/>
        <v>0</v>
      </c>
    </row>
    <row r="384" spans="1:15">
      <c r="A384" s="5" t="s">
        <v>20</v>
      </c>
      <c r="B384" s="5">
        <v>1750</v>
      </c>
      <c r="C384" s="7">
        <v>1.00783295E-2</v>
      </c>
      <c r="D384" s="6">
        <v>0.76800000000000002</v>
      </c>
      <c r="E384" s="6">
        <v>46.66</v>
      </c>
      <c r="F384" s="6">
        <v>1.8</v>
      </c>
      <c r="G384" s="6">
        <v>0.47799999999999998</v>
      </c>
      <c r="H384" s="5">
        <v>1</v>
      </c>
      <c r="I384" s="27">
        <f t="shared" si="30"/>
        <v>1.8</v>
      </c>
      <c r="J384" s="27">
        <f t="shared" si="31"/>
        <v>0.47799999999999998</v>
      </c>
      <c r="K384" s="5">
        <v>13</v>
      </c>
      <c r="L384" s="5">
        <f t="shared" si="32"/>
        <v>0</v>
      </c>
      <c r="M384">
        <f t="shared" si="33"/>
        <v>37</v>
      </c>
      <c r="N384">
        <f t="shared" si="34"/>
        <v>0</v>
      </c>
      <c r="O384">
        <f t="shared" si="35"/>
        <v>0</v>
      </c>
    </row>
    <row r="385" spans="1:15">
      <c r="A385" s="5" t="s">
        <v>20</v>
      </c>
      <c r="B385" s="5">
        <v>1750</v>
      </c>
      <c r="C385" s="7">
        <v>0.26710639200000003</v>
      </c>
      <c r="D385" s="6">
        <v>0.76800000000000002</v>
      </c>
      <c r="E385" s="6">
        <v>46.66</v>
      </c>
      <c r="F385" s="6">
        <v>1.8</v>
      </c>
      <c r="G385" s="6">
        <v>0.47799999999999998</v>
      </c>
      <c r="H385" s="5">
        <v>1</v>
      </c>
      <c r="I385" s="27">
        <f t="shared" si="30"/>
        <v>1.8</v>
      </c>
      <c r="J385" s="27">
        <f t="shared" si="31"/>
        <v>0.47799999999999998</v>
      </c>
      <c r="K385" s="5">
        <v>673</v>
      </c>
      <c r="L385" s="5">
        <f t="shared" si="32"/>
        <v>1</v>
      </c>
      <c r="M385">
        <f t="shared" si="33"/>
        <v>984</v>
      </c>
      <c r="N385">
        <f t="shared" si="34"/>
        <v>4</v>
      </c>
      <c r="O385">
        <f t="shared" si="35"/>
        <v>1</v>
      </c>
    </row>
    <row r="386" spans="1:15">
      <c r="A386" s="5" t="s">
        <v>20</v>
      </c>
      <c r="B386" s="5">
        <v>4210</v>
      </c>
      <c r="C386" s="7">
        <v>4.7551320000000001E-4</v>
      </c>
      <c r="D386" s="6">
        <v>0.309</v>
      </c>
      <c r="E386" s="6">
        <v>46.66</v>
      </c>
      <c r="F386" s="6">
        <v>0.7</v>
      </c>
      <c r="G386" s="6">
        <v>0.09</v>
      </c>
      <c r="H386" s="5">
        <v>1</v>
      </c>
      <c r="I386" s="27">
        <f t="shared" si="30"/>
        <v>0.7</v>
      </c>
      <c r="J386" s="27">
        <f t="shared" si="31"/>
        <v>0.09</v>
      </c>
      <c r="K386" s="5">
        <v>35</v>
      </c>
      <c r="L386" s="5">
        <f t="shared" si="32"/>
        <v>0</v>
      </c>
      <c r="M386">
        <f t="shared" si="33"/>
        <v>1</v>
      </c>
      <c r="N386">
        <f t="shared" si="34"/>
        <v>0</v>
      </c>
      <c r="O386">
        <f t="shared" si="35"/>
        <v>0</v>
      </c>
    </row>
    <row r="387" spans="1:15">
      <c r="A387" s="5" t="s">
        <v>20</v>
      </c>
      <c r="B387" s="5">
        <v>4210</v>
      </c>
      <c r="C387" s="7">
        <v>2.2114992999999999E-2</v>
      </c>
      <c r="D387" s="6">
        <v>0.309</v>
      </c>
      <c r="E387" s="6">
        <v>46.66</v>
      </c>
      <c r="F387" s="6">
        <v>0.7</v>
      </c>
      <c r="G387" s="6">
        <v>0.09</v>
      </c>
      <c r="H387" s="5">
        <v>1</v>
      </c>
      <c r="I387" s="27">
        <f t="shared" ref="I387:I449" si="36">F387</f>
        <v>0.7</v>
      </c>
      <c r="J387" s="27">
        <f t="shared" ref="J387:J449" si="37">G387</f>
        <v>0.09</v>
      </c>
      <c r="K387" s="5">
        <v>70</v>
      </c>
      <c r="L387" s="5">
        <f t="shared" ref="L387:L450" si="38">ROUND(E387*D387*C387/12,0)</f>
        <v>0</v>
      </c>
      <c r="M387">
        <f t="shared" ref="M387:M450" si="39">ROUND(E387*D387*C387*102.79,0)</f>
        <v>33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5" t="s">
        <v>20</v>
      </c>
      <c r="B388" s="5">
        <v>4210</v>
      </c>
      <c r="C388" s="7">
        <v>0.23390379119999999</v>
      </c>
      <c r="D388" s="6">
        <v>0.309</v>
      </c>
      <c r="E388" s="6">
        <v>46.66</v>
      </c>
      <c r="F388" s="6">
        <v>0.7</v>
      </c>
      <c r="G388" s="6">
        <v>0.09</v>
      </c>
      <c r="H388" s="5">
        <v>1</v>
      </c>
      <c r="I388" s="27">
        <f t="shared" si="36"/>
        <v>0.7</v>
      </c>
      <c r="J388" s="27">
        <f t="shared" si="37"/>
        <v>0.09</v>
      </c>
      <c r="K388" s="5">
        <v>140</v>
      </c>
      <c r="L388" s="5">
        <f t="shared" si="38"/>
        <v>0</v>
      </c>
      <c r="M388">
        <f t="shared" si="39"/>
        <v>347</v>
      </c>
      <c r="N388">
        <f t="shared" si="40"/>
        <v>1</v>
      </c>
      <c r="O388">
        <f t="shared" si="41"/>
        <v>0.1</v>
      </c>
    </row>
    <row r="389" spans="1:15">
      <c r="A389" s="5" t="s">
        <v>20</v>
      </c>
      <c r="B389" s="5">
        <v>4210</v>
      </c>
      <c r="C389" s="7">
        <v>1.3287180860000001</v>
      </c>
      <c r="D389" s="6">
        <v>0.309</v>
      </c>
      <c r="E389" s="6">
        <v>46.66</v>
      </c>
      <c r="F389" s="6">
        <v>0.7</v>
      </c>
      <c r="G389" s="6">
        <v>0.09</v>
      </c>
      <c r="H389" s="5">
        <v>1</v>
      </c>
      <c r="I389" s="27">
        <f t="shared" si="36"/>
        <v>0.7</v>
      </c>
      <c r="J389" s="27">
        <f t="shared" si="37"/>
        <v>0.09</v>
      </c>
      <c r="K389" s="5">
        <v>773</v>
      </c>
      <c r="L389" s="5">
        <f t="shared" si="38"/>
        <v>2</v>
      </c>
      <c r="M389">
        <f t="shared" si="39"/>
        <v>1969</v>
      </c>
      <c r="N389">
        <f t="shared" si="40"/>
        <v>3</v>
      </c>
      <c r="O389">
        <f t="shared" si="41"/>
        <v>0.4</v>
      </c>
    </row>
    <row r="390" spans="1:15">
      <c r="A390" s="5" t="s">
        <v>20</v>
      </c>
      <c r="B390" s="5">
        <v>4210</v>
      </c>
      <c r="C390" s="7">
        <v>7.24140162E-2</v>
      </c>
      <c r="D390" s="6">
        <v>0.309</v>
      </c>
      <c r="E390" s="6">
        <v>46.66</v>
      </c>
      <c r="F390" s="6">
        <v>0.7</v>
      </c>
      <c r="G390" s="6">
        <v>0.09</v>
      </c>
      <c r="H390" s="5">
        <v>1</v>
      </c>
      <c r="I390" s="27">
        <f t="shared" si="36"/>
        <v>0.7</v>
      </c>
      <c r="J390" s="27">
        <f t="shared" si="37"/>
        <v>0.09</v>
      </c>
      <c r="K390" s="5">
        <v>95</v>
      </c>
      <c r="L390" s="5">
        <f t="shared" si="38"/>
        <v>0</v>
      </c>
      <c r="M390">
        <f t="shared" si="39"/>
        <v>107</v>
      </c>
      <c r="N390">
        <f t="shared" si="40"/>
        <v>0</v>
      </c>
      <c r="O390">
        <f t="shared" si="41"/>
        <v>0</v>
      </c>
    </row>
    <row r="391" spans="1:15">
      <c r="A391" s="5" t="s">
        <v>20</v>
      </c>
      <c r="B391" s="5">
        <v>4210</v>
      </c>
      <c r="C391" s="7">
        <v>1.0776930400000001E-2</v>
      </c>
      <c r="D391" s="6">
        <v>0.309</v>
      </c>
      <c r="E391" s="6">
        <v>46.66</v>
      </c>
      <c r="F391" s="6">
        <v>0.7</v>
      </c>
      <c r="G391" s="6">
        <v>0.09</v>
      </c>
      <c r="H391" s="5">
        <v>1</v>
      </c>
      <c r="I391" s="27">
        <f t="shared" si="36"/>
        <v>0.7</v>
      </c>
      <c r="J391" s="27">
        <f t="shared" si="37"/>
        <v>0.09</v>
      </c>
      <c r="K391" s="5">
        <v>37</v>
      </c>
      <c r="L391" s="5">
        <f t="shared" si="38"/>
        <v>0</v>
      </c>
      <c r="M391">
        <f t="shared" si="39"/>
        <v>16</v>
      </c>
      <c r="N391">
        <f t="shared" si="40"/>
        <v>0</v>
      </c>
      <c r="O391">
        <f t="shared" si="41"/>
        <v>0</v>
      </c>
    </row>
    <row r="392" spans="1:15">
      <c r="A392" s="5" t="s">
        <v>20</v>
      </c>
      <c r="B392" s="5">
        <v>4210</v>
      </c>
      <c r="C392" s="7">
        <v>2.76835977E-2</v>
      </c>
      <c r="D392" s="6">
        <v>0.309</v>
      </c>
      <c r="E392" s="6">
        <v>46.66</v>
      </c>
      <c r="F392" s="6">
        <v>0.7</v>
      </c>
      <c r="G392" s="6">
        <v>0.09</v>
      </c>
      <c r="H392" s="5">
        <v>1</v>
      </c>
      <c r="I392" s="27">
        <f t="shared" si="36"/>
        <v>0.7</v>
      </c>
      <c r="J392" s="27">
        <f t="shared" si="37"/>
        <v>0.09</v>
      </c>
      <c r="K392" s="5">
        <v>71</v>
      </c>
      <c r="L392" s="5">
        <f t="shared" si="38"/>
        <v>0</v>
      </c>
      <c r="M392">
        <f t="shared" si="39"/>
        <v>41</v>
      </c>
      <c r="N392">
        <f t="shared" si="40"/>
        <v>0</v>
      </c>
      <c r="O392">
        <f t="shared" si="41"/>
        <v>0</v>
      </c>
    </row>
    <row r="393" spans="1:15">
      <c r="A393" s="5" t="s">
        <v>20</v>
      </c>
      <c r="B393" s="5">
        <v>4210</v>
      </c>
      <c r="C393" s="7">
        <v>0.1204275279</v>
      </c>
      <c r="D393" s="6">
        <v>0.309</v>
      </c>
      <c r="E393" s="6">
        <v>46.66</v>
      </c>
      <c r="F393" s="6">
        <v>0.7</v>
      </c>
      <c r="G393" s="6">
        <v>0.09</v>
      </c>
      <c r="H393" s="5">
        <v>1</v>
      </c>
      <c r="I393" s="27">
        <f t="shared" si="36"/>
        <v>0.7</v>
      </c>
      <c r="J393" s="27">
        <f t="shared" si="37"/>
        <v>0.09</v>
      </c>
      <c r="K393" s="5">
        <v>63</v>
      </c>
      <c r="L393" s="5">
        <f t="shared" si="38"/>
        <v>0</v>
      </c>
      <c r="M393">
        <f t="shared" si="39"/>
        <v>178</v>
      </c>
      <c r="N393">
        <f t="shared" si="40"/>
        <v>0</v>
      </c>
      <c r="O393">
        <f t="shared" si="41"/>
        <v>0</v>
      </c>
    </row>
    <row r="394" spans="1:15">
      <c r="A394" s="5" t="s">
        <v>20</v>
      </c>
      <c r="B394" s="5">
        <v>4210</v>
      </c>
      <c r="C394" s="7">
        <v>0.23964770399999999</v>
      </c>
      <c r="D394" s="6">
        <v>0.309</v>
      </c>
      <c r="E394" s="6">
        <v>46.66</v>
      </c>
      <c r="F394" s="6">
        <v>0.7</v>
      </c>
      <c r="G394" s="6">
        <v>0.09</v>
      </c>
      <c r="H394" s="5">
        <v>1</v>
      </c>
      <c r="I394" s="27">
        <f t="shared" si="36"/>
        <v>0.7</v>
      </c>
      <c r="J394" s="27">
        <f t="shared" si="37"/>
        <v>0.09</v>
      </c>
      <c r="K394" s="5">
        <v>130</v>
      </c>
      <c r="L394" s="5">
        <f t="shared" si="38"/>
        <v>0</v>
      </c>
      <c r="M394">
        <f t="shared" si="39"/>
        <v>355</v>
      </c>
      <c r="N394">
        <f t="shared" si="40"/>
        <v>1</v>
      </c>
      <c r="O394">
        <f t="shared" si="41"/>
        <v>0.1</v>
      </c>
    </row>
    <row r="395" spans="1:15">
      <c r="A395" s="5" t="s">
        <v>20</v>
      </c>
      <c r="B395" s="5">
        <v>4210</v>
      </c>
      <c r="C395" s="7">
        <v>4.7279583700000002E-2</v>
      </c>
      <c r="D395" s="6">
        <v>0.309</v>
      </c>
      <c r="E395" s="6">
        <v>46.66</v>
      </c>
      <c r="F395" s="6">
        <v>0.7</v>
      </c>
      <c r="G395" s="6">
        <v>0.09</v>
      </c>
      <c r="H395" s="5">
        <v>1</v>
      </c>
      <c r="I395" s="27">
        <f t="shared" si="36"/>
        <v>0.7</v>
      </c>
      <c r="J395" s="27">
        <f t="shared" si="37"/>
        <v>0.09</v>
      </c>
      <c r="K395" s="5">
        <v>96</v>
      </c>
      <c r="L395" s="5">
        <f t="shared" si="38"/>
        <v>0</v>
      </c>
      <c r="M395">
        <f t="shared" si="39"/>
        <v>70</v>
      </c>
      <c r="N395">
        <f t="shared" si="40"/>
        <v>0</v>
      </c>
      <c r="O395">
        <f t="shared" si="41"/>
        <v>0</v>
      </c>
    </row>
    <row r="396" spans="1:15">
      <c r="A396" s="5" t="s">
        <v>20</v>
      </c>
      <c r="B396" s="5">
        <v>1750</v>
      </c>
      <c r="C396" s="7">
        <v>0.42118577140000002</v>
      </c>
      <c r="D396" s="6">
        <v>0.76800000000000002</v>
      </c>
      <c r="E396" s="6">
        <v>46.66</v>
      </c>
      <c r="F396" s="6">
        <v>1.8</v>
      </c>
      <c r="G396" s="6">
        <v>0.47799999999999998</v>
      </c>
      <c r="H396" s="5">
        <v>1</v>
      </c>
      <c r="I396" s="27">
        <f t="shared" si="36"/>
        <v>1.8</v>
      </c>
      <c r="J396" s="27">
        <f t="shared" si="37"/>
        <v>0.47799999999999998</v>
      </c>
      <c r="K396" s="5">
        <v>544</v>
      </c>
      <c r="L396" s="5">
        <f t="shared" si="38"/>
        <v>1</v>
      </c>
      <c r="M396">
        <f t="shared" si="39"/>
        <v>1551</v>
      </c>
      <c r="N396">
        <f t="shared" si="40"/>
        <v>6</v>
      </c>
      <c r="O396">
        <f t="shared" si="41"/>
        <v>1.6</v>
      </c>
    </row>
    <row r="397" spans="1:15">
      <c r="A397" s="5" t="s">
        <v>20</v>
      </c>
      <c r="B397" s="5">
        <v>4210</v>
      </c>
      <c r="C397" s="7">
        <v>0.38715549770000002</v>
      </c>
      <c r="D397" s="6">
        <v>0.10199999999999999</v>
      </c>
      <c r="E397" s="6">
        <v>46.66</v>
      </c>
      <c r="F397" s="6">
        <v>0.7</v>
      </c>
      <c r="G397" s="6">
        <v>0.09</v>
      </c>
      <c r="H397" s="5">
        <v>1</v>
      </c>
      <c r="I397" s="27">
        <f t="shared" si="36"/>
        <v>0.7</v>
      </c>
      <c r="J397" s="27">
        <f t="shared" si="37"/>
        <v>0.09</v>
      </c>
      <c r="K397" s="5">
        <v>66</v>
      </c>
      <c r="L397" s="5">
        <f t="shared" si="38"/>
        <v>0</v>
      </c>
      <c r="M397">
        <f t="shared" si="39"/>
        <v>189</v>
      </c>
      <c r="N397">
        <f t="shared" si="40"/>
        <v>0</v>
      </c>
      <c r="O397">
        <f t="shared" si="41"/>
        <v>0</v>
      </c>
    </row>
    <row r="398" spans="1:15">
      <c r="A398" s="5" t="s">
        <v>20</v>
      </c>
      <c r="B398" s="5">
        <v>4210</v>
      </c>
      <c r="C398" s="7">
        <v>0.10320787839999999</v>
      </c>
      <c r="D398" s="6">
        <v>0.309</v>
      </c>
      <c r="E398" s="6">
        <v>46.66</v>
      </c>
      <c r="F398" s="6">
        <v>0.7</v>
      </c>
      <c r="G398" s="6">
        <v>0.09</v>
      </c>
      <c r="H398" s="5">
        <v>1</v>
      </c>
      <c r="I398" s="27">
        <f t="shared" si="36"/>
        <v>0.7</v>
      </c>
      <c r="J398" s="27">
        <f t="shared" si="37"/>
        <v>0.09</v>
      </c>
      <c r="K398" s="5">
        <v>54</v>
      </c>
      <c r="L398" s="5">
        <f t="shared" si="38"/>
        <v>0</v>
      </c>
      <c r="M398">
        <f t="shared" si="39"/>
        <v>153</v>
      </c>
      <c r="N398">
        <f t="shared" si="40"/>
        <v>0</v>
      </c>
      <c r="O398">
        <f t="shared" si="41"/>
        <v>0</v>
      </c>
    </row>
    <row r="399" spans="1:15">
      <c r="A399" s="5" t="s">
        <v>20</v>
      </c>
      <c r="B399" s="5">
        <v>4210</v>
      </c>
      <c r="C399" s="7">
        <v>0.40290371089999999</v>
      </c>
      <c r="D399" s="6">
        <v>0.309</v>
      </c>
      <c r="E399" s="6">
        <v>46.66</v>
      </c>
      <c r="F399" s="6">
        <v>0.7</v>
      </c>
      <c r="G399" s="6">
        <v>0.09</v>
      </c>
      <c r="H399" s="5">
        <v>1</v>
      </c>
      <c r="I399" s="27">
        <f t="shared" si="36"/>
        <v>0.7</v>
      </c>
      <c r="J399" s="27">
        <f t="shared" si="37"/>
        <v>0.09</v>
      </c>
      <c r="K399" s="5">
        <v>260</v>
      </c>
      <c r="L399" s="5">
        <f t="shared" si="38"/>
        <v>0</v>
      </c>
      <c r="M399">
        <f t="shared" si="39"/>
        <v>597</v>
      </c>
      <c r="N399">
        <f t="shared" si="40"/>
        <v>1</v>
      </c>
      <c r="O399">
        <f t="shared" si="41"/>
        <v>0.1</v>
      </c>
    </row>
    <row r="400" spans="1:15">
      <c r="A400" s="5" t="s">
        <v>20</v>
      </c>
      <c r="B400" s="5">
        <v>4210</v>
      </c>
      <c r="C400" s="7">
        <v>0.49994878069999998</v>
      </c>
      <c r="D400" s="6">
        <v>0.309</v>
      </c>
      <c r="E400" s="6">
        <v>46.66</v>
      </c>
      <c r="F400" s="6">
        <v>0.7</v>
      </c>
      <c r="G400" s="6">
        <v>0.09</v>
      </c>
      <c r="H400" s="5">
        <v>1</v>
      </c>
      <c r="I400" s="27">
        <f t="shared" si="36"/>
        <v>0.7</v>
      </c>
      <c r="J400" s="27">
        <f t="shared" si="37"/>
        <v>0.09</v>
      </c>
      <c r="K400" s="5">
        <v>260</v>
      </c>
      <c r="L400" s="5">
        <f t="shared" si="38"/>
        <v>1</v>
      </c>
      <c r="M400">
        <f t="shared" si="39"/>
        <v>741</v>
      </c>
      <c r="N400">
        <f t="shared" si="40"/>
        <v>1</v>
      </c>
      <c r="O400">
        <f t="shared" si="41"/>
        <v>0.1</v>
      </c>
    </row>
    <row r="401" spans="1:15">
      <c r="A401" s="5" t="s">
        <v>20</v>
      </c>
      <c r="B401" s="5">
        <v>4210</v>
      </c>
      <c r="C401" s="7">
        <v>5.1497523900000002E-2</v>
      </c>
      <c r="D401" s="6">
        <v>0.309</v>
      </c>
      <c r="E401" s="6">
        <v>46.66</v>
      </c>
      <c r="F401" s="6">
        <v>0.7</v>
      </c>
      <c r="G401" s="6">
        <v>0.09</v>
      </c>
      <c r="H401" s="5">
        <v>1</v>
      </c>
      <c r="I401" s="27">
        <f t="shared" si="36"/>
        <v>0.7</v>
      </c>
      <c r="J401" s="27">
        <f t="shared" si="37"/>
        <v>0.09</v>
      </c>
      <c r="K401" s="5">
        <v>130</v>
      </c>
      <c r="L401" s="5">
        <f t="shared" si="38"/>
        <v>0</v>
      </c>
      <c r="M401">
        <f t="shared" si="39"/>
        <v>76</v>
      </c>
      <c r="N401">
        <f t="shared" si="40"/>
        <v>0</v>
      </c>
      <c r="O401">
        <f t="shared" si="41"/>
        <v>0</v>
      </c>
    </row>
    <row r="402" spans="1:15">
      <c r="A402" s="5" t="s">
        <v>20</v>
      </c>
      <c r="B402" s="5">
        <v>3200</v>
      </c>
      <c r="C402" s="7">
        <v>9.6707943000000005E-2</v>
      </c>
      <c r="D402" s="6">
        <v>0.28699999999999998</v>
      </c>
      <c r="E402" s="6">
        <v>46.66</v>
      </c>
      <c r="F402" s="6">
        <v>1.2</v>
      </c>
      <c r="G402" s="6">
        <v>6.4000000000000001E-2</v>
      </c>
      <c r="H402" s="5">
        <v>1</v>
      </c>
      <c r="I402" s="27">
        <f t="shared" si="36"/>
        <v>1.2</v>
      </c>
      <c r="J402" s="27">
        <f t="shared" si="37"/>
        <v>6.4000000000000001E-2</v>
      </c>
      <c r="K402" s="5">
        <v>47</v>
      </c>
      <c r="L402" s="5">
        <f t="shared" si="38"/>
        <v>0</v>
      </c>
      <c r="M402">
        <f t="shared" si="39"/>
        <v>133</v>
      </c>
      <c r="N402">
        <f t="shared" si="40"/>
        <v>0</v>
      </c>
      <c r="O402">
        <f t="shared" si="41"/>
        <v>0</v>
      </c>
    </row>
    <row r="403" spans="1:15">
      <c r="A403" s="5" t="s">
        <v>20</v>
      </c>
      <c r="B403" s="5">
        <v>3200</v>
      </c>
      <c r="C403" s="7">
        <v>1.5461607528000001</v>
      </c>
      <c r="D403" s="6">
        <v>0.28699999999999998</v>
      </c>
      <c r="E403" s="6">
        <v>46.66</v>
      </c>
      <c r="F403" s="6">
        <v>1.2</v>
      </c>
      <c r="G403" s="6">
        <v>6.4000000000000001E-2</v>
      </c>
      <c r="H403" s="5">
        <v>1</v>
      </c>
      <c r="I403" s="27">
        <f t="shared" si="36"/>
        <v>1.2</v>
      </c>
      <c r="J403" s="27">
        <f t="shared" si="37"/>
        <v>6.4000000000000001E-2</v>
      </c>
      <c r="K403" s="5">
        <v>1371</v>
      </c>
      <c r="L403" s="5">
        <f t="shared" si="38"/>
        <v>2</v>
      </c>
      <c r="M403">
        <f t="shared" si="39"/>
        <v>2128</v>
      </c>
      <c r="N403">
        <f t="shared" si="40"/>
        <v>6</v>
      </c>
      <c r="O403">
        <f t="shared" si="41"/>
        <v>0.3</v>
      </c>
    </row>
    <row r="404" spans="1:15">
      <c r="A404" s="5" t="s">
        <v>20</v>
      </c>
      <c r="B404" s="5">
        <v>4210</v>
      </c>
      <c r="C404" s="7">
        <v>22.837830212899998</v>
      </c>
      <c r="D404" s="6">
        <v>0.10199999999999999</v>
      </c>
      <c r="E404" s="6">
        <v>46.66</v>
      </c>
      <c r="F404" s="6">
        <v>0.7</v>
      </c>
      <c r="G404" s="6">
        <v>0.09</v>
      </c>
      <c r="H404" s="5">
        <v>1</v>
      </c>
      <c r="I404" s="27">
        <f t="shared" si="36"/>
        <v>0.7</v>
      </c>
      <c r="J404" s="27">
        <f t="shared" si="37"/>
        <v>0.09</v>
      </c>
      <c r="K404" s="5">
        <v>10877</v>
      </c>
      <c r="L404" s="5">
        <f t="shared" si="38"/>
        <v>9</v>
      </c>
      <c r="M404">
        <f t="shared" si="39"/>
        <v>11173</v>
      </c>
      <c r="N404">
        <f t="shared" si="40"/>
        <v>17</v>
      </c>
      <c r="O404">
        <f t="shared" si="41"/>
        <v>2.2000000000000002</v>
      </c>
    </row>
    <row r="405" spans="1:15">
      <c r="A405" s="5" t="s">
        <v>20</v>
      </c>
      <c r="B405" s="5">
        <v>4210</v>
      </c>
      <c r="C405" s="7">
        <v>0.19676403610000001</v>
      </c>
      <c r="D405" s="6">
        <v>0.10199999999999999</v>
      </c>
      <c r="E405" s="6">
        <v>46.66</v>
      </c>
      <c r="F405" s="6">
        <v>0.7</v>
      </c>
      <c r="G405" s="6">
        <v>0.09</v>
      </c>
      <c r="H405" s="5">
        <v>1</v>
      </c>
      <c r="I405" s="27">
        <f t="shared" si="36"/>
        <v>0.7</v>
      </c>
      <c r="J405" s="27">
        <f t="shared" si="37"/>
        <v>0.09</v>
      </c>
      <c r="K405" s="5">
        <v>34</v>
      </c>
      <c r="L405" s="5">
        <f t="shared" si="38"/>
        <v>0</v>
      </c>
      <c r="M405">
        <f t="shared" si="39"/>
        <v>96</v>
      </c>
      <c r="N405">
        <f t="shared" si="40"/>
        <v>0</v>
      </c>
      <c r="O405">
        <f t="shared" si="41"/>
        <v>0</v>
      </c>
    </row>
    <row r="406" spans="1:15">
      <c r="A406" s="5" t="s">
        <v>20</v>
      </c>
      <c r="B406" s="5">
        <v>4210</v>
      </c>
      <c r="C406" s="7">
        <v>0.11877166190000001</v>
      </c>
      <c r="D406" s="6">
        <v>0.309</v>
      </c>
      <c r="E406" s="6">
        <v>46.66</v>
      </c>
      <c r="F406" s="6">
        <v>0.7</v>
      </c>
      <c r="G406" s="6">
        <v>0.09</v>
      </c>
      <c r="H406" s="5">
        <v>1</v>
      </c>
      <c r="I406" s="27">
        <f t="shared" si="36"/>
        <v>0.7</v>
      </c>
      <c r="J406" s="27">
        <f t="shared" si="37"/>
        <v>0.09</v>
      </c>
      <c r="K406" s="5">
        <v>62</v>
      </c>
      <c r="L406" s="5">
        <f t="shared" si="38"/>
        <v>0</v>
      </c>
      <c r="M406">
        <f t="shared" si="39"/>
        <v>176</v>
      </c>
      <c r="N406">
        <f t="shared" si="40"/>
        <v>0</v>
      </c>
      <c r="O406">
        <f t="shared" si="41"/>
        <v>0</v>
      </c>
    </row>
    <row r="407" spans="1:15">
      <c r="A407" s="5" t="s">
        <v>20</v>
      </c>
      <c r="B407" s="5">
        <v>4210</v>
      </c>
      <c r="C407" s="7">
        <v>0.88222092610000002</v>
      </c>
      <c r="D407" s="6">
        <v>0.309</v>
      </c>
      <c r="E407" s="6">
        <v>46.66</v>
      </c>
      <c r="F407" s="6">
        <v>0.7</v>
      </c>
      <c r="G407" s="6">
        <v>0.09</v>
      </c>
      <c r="H407" s="5">
        <v>1</v>
      </c>
      <c r="I407" s="27">
        <f t="shared" si="36"/>
        <v>0.7</v>
      </c>
      <c r="J407" s="27">
        <f t="shared" si="37"/>
        <v>0.09</v>
      </c>
      <c r="K407" s="5">
        <v>632</v>
      </c>
      <c r="L407" s="5">
        <f t="shared" si="38"/>
        <v>1</v>
      </c>
      <c r="M407">
        <f t="shared" si="39"/>
        <v>1307</v>
      </c>
      <c r="N407">
        <f t="shared" si="40"/>
        <v>2</v>
      </c>
      <c r="O407">
        <f t="shared" si="41"/>
        <v>0.3</v>
      </c>
    </row>
    <row r="408" spans="1:15">
      <c r="A408" s="5" t="s">
        <v>20</v>
      </c>
      <c r="B408" s="5">
        <v>4210</v>
      </c>
      <c r="C408" s="7">
        <v>3.6348416500000001E-2</v>
      </c>
      <c r="D408" s="6">
        <v>0.309</v>
      </c>
      <c r="E408" s="6">
        <v>46.66</v>
      </c>
      <c r="F408" s="6">
        <v>0.7</v>
      </c>
      <c r="G408" s="6">
        <v>0.09</v>
      </c>
      <c r="H408" s="5">
        <v>1</v>
      </c>
      <c r="I408" s="27">
        <f t="shared" si="36"/>
        <v>0.7</v>
      </c>
      <c r="J408" s="27">
        <f t="shared" si="37"/>
        <v>0.09</v>
      </c>
      <c r="K408" s="5">
        <v>110</v>
      </c>
      <c r="L408" s="5">
        <f t="shared" si="38"/>
        <v>0</v>
      </c>
      <c r="M408">
        <f t="shared" si="39"/>
        <v>54</v>
      </c>
      <c r="N408">
        <f t="shared" si="40"/>
        <v>0</v>
      </c>
      <c r="O408">
        <f t="shared" si="41"/>
        <v>0</v>
      </c>
    </row>
    <row r="409" spans="1:15">
      <c r="A409" s="5" t="s">
        <v>20</v>
      </c>
      <c r="B409" s="5">
        <v>4210</v>
      </c>
      <c r="C409" s="7">
        <v>0.248112208</v>
      </c>
      <c r="D409" s="6">
        <v>0.309</v>
      </c>
      <c r="E409" s="6">
        <v>46.66</v>
      </c>
      <c r="F409" s="6">
        <v>0.7</v>
      </c>
      <c r="G409" s="6">
        <v>0.09</v>
      </c>
      <c r="H409" s="5">
        <v>1</v>
      </c>
      <c r="I409" s="27">
        <f t="shared" si="36"/>
        <v>0.7</v>
      </c>
      <c r="J409" s="27">
        <f t="shared" si="37"/>
        <v>0.09</v>
      </c>
      <c r="K409" s="5">
        <v>130</v>
      </c>
      <c r="L409" s="5">
        <f t="shared" si="38"/>
        <v>0</v>
      </c>
      <c r="M409">
        <f t="shared" si="39"/>
        <v>368</v>
      </c>
      <c r="N409">
        <f t="shared" si="40"/>
        <v>1</v>
      </c>
      <c r="O409">
        <f t="shared" si="41"/>
        <v>0.1</v>
      </c>
    </row>
    <row r="410" spans="1:15">
      <c r="A410" s="5" t="s">
        <v>20</v>
      </c>
      <c r="B410" s="5">
        <v>4210</v>
      </c>
      <c r="C410" s="7">
        <v>7.9721791799999997E-2</v>
      </c>
      <c r="D410" s="6">
        <v>0.309</v>
      </c>
      <c r="E410" s="6">
        <v>46.66</v>
      </c>
      <c r="F410" s="6">
        <v>0.7</v>
      </c>
      <c r="G410" s="6">
        <v>0.09</v>
      </c>
      <c r="H410" s="5">
        <v>1</v>
      </c>
      <c r="I410" s="27">
        <f t="shared" si="36"/>
        <v>0.7</v>
      </c>
      <c r="J410" s="27">
        <f t="shared" si="37"/>
        <v>0.09</v>
      </c>
      <c r="K410" s="5">
        <v>115</v>
      </c>
      <c r="L410" s="5">
        <f t="shared" si="38"/>
        <v>0</v>
      </c>
      <c r="M410">
        <f t="shared" si="39"/>
        <v>118</v>
      </c>
      <c r="N410">
        <f t="shared" si="40"/>
        <v>0</v>
      </c>
      <c r="O410">
        <f t="shared" si="41"/>
        <v>0</v>
      </c>
    </row>
    <row r="411" spans="1:15">
      <c r="A411" s="5" t="s">
        <v>20</v>
      </c>
      <c r="B411" s="5">
        <v>4210</v>
      </c>
      <c r="C411" s="7">
        <v>8.4007531299999993E-2</v>
      </c>
      <c r="D411" s="6">
        <v>0.309</v>
      </c>
      <c r="E411" s="6">
        <v>46.66</v>
      </c>
      <c r="F411" s="6">
        <v>0.7</v>
      </c>
      <c r="G411" s="6">
        <v>0.09</v>
      </c>
      <c r="H411" s="5">
        <v>1</v>
      </c>
      <c r="I411" s="27">
        <f t="shared" si="36"/>
        <v>0.7</v>
      </c>
      <c r="J411" s="27">
        <f t="shared" si="37"/>
        <v>0.09</v>
      </c>
      <c r="K411" s="5">
        <v>44</v>
      </c>
      <c r="L411" s="5">
        <f t="shared" si="38"/>
        <v>0</v>
      </c>
      <c r="M411">
        <f t="shared" si="39"/>
        <v>125</v>
      </c>
      <c r="N411">
        <f t="shared" si="40"/>
        <v>0</v>
      </c>
      <c r="O411">
        <f t="shared" si="41"/>
        <v>0</v>
      </c>
    </row>
    <row r="412" spans="1:15">
      <c r="A412" s="5" t="s">
        <v>20</v>
      </c>
      <c r="B412" s="5">
        <v>4210</v>
      </c>
      <c r="C412" s="7">
        <v>0.403388682</v>
      </c>
      <c r="D412" s="6">
        <v>0.309</v>
      </c>
      <c r="E412" s="6">
        <v>46.66</v>
      </c>
      <c r="F412" s="6">
        <v>0.7</v>
      </c>
      <c r="G412" s="6">
        <v>0.09</v>
      </c>
      <c r="H412" s="5">
        <v>1</v>
      </c>
      <c r="I412" s="27">
        <f t="shared" si="36"/>
        <v>0.7</v>
      </c>
      <c r="J412" s="27">
        <f t="shared" si="37"/>
        <v>0.09</v>
      </c>
      <c r="K412" s="5">
        <v>255</v>
      </c>
      <c r="L412" s="5">
        <f t="shared" si="38"/>
        <v>0</v>
      </c>
      <c r="M412">
        <f t="shared" si="39"/>
        <v>598</v>
      </c>
      <c r="N412">
        <f t="shared" si="40"/>
        <v>1</v>
      </c>
      <c r="O412">
        <f t="shared" si="41"/>
        <v>0.1</v>
      </c>
    </row>
    <row r="413" spans="1:15">
      <c r="A413" s="5" t="s">
        <v>20</v>
      </c>
      <c r="B413" s="5">
        <v>4210</v>
      </c>
      <c r="C413" s="7">
        <v>0.11591363540000001</v>
      </c>
      <c r="D413" s="6">
        <v>0.309</v>
      </c>
      <c r="E413" s="6">
        <v>46.66</v>
      </c>
      <c r="F413" s="6">
        <v>0.7</v>
      </c>
      <c r="G413" s="6">
        <v>0.09</v>
      </c>
      <c r="H413" s="5">
        <v>1</v>
      </c>
      <c r="I413" s="27">
        <f t="shared" si="36"/>
        <v>0.7</v>
      </c>
      <c r="J413" s="27">
        <f t="shared" si="37"/>
        <v>0.09</v>
      </c>
      <c r="K413" s="5">
        <v>125</v>
      </c>
      <c r="L413" s="5">
        <f t="shared" si="38"/>
        <v>0</v>
      </c>
      <c r="M413">
        <f t="shared" si="39"/>
        <v>172</v>
      </c>
      <c r="N413">
        <f t="shared" si="40"/>
        <v>0</v>
      </c>
      <c r="O413">
        <f t="shared" si="41"/>
        <v>0</v>
      </c>
    </row>
    <row r="414" spans="1:15">
      <c r="A414" s="5" t="s">
        <v>20</v>
      </c>
      <c r="B414" s="5">
        <v>4210</v>
      </c>
      <c r="C414" s="7">
        <v>2.3390649999999999E-4</v>
      </c>
      <c r="D414" s="6">
        <v>0.309</v>
      </c>
      <c r="E414" s="6">
        <v>46.66</v>
      </c>
      <c r="F414" s="6">
        <v>0.7</v>
      </c>
      <c r="G414" s="6">
        <v>0.09</v>
      </c>
      <c r="H414" s="5">
        <v>1</v>
      </c>
      <c r="I414" s="27">
        <f t="shared" si="36"/>
        <v>0.7</v>
      </c>
      <c r="J414" s="27">
        <f t="shared" si="37"/>
        <v>0.09</v>
      </c>
      <c r="K414" s="5">
        <v>46</v>
      </c>
      <c r="L414" s="5">
        <f t="shared" si="38"/>
        <v>0</v>
      </c>
      <c r="M414">
        <f t="shared" si="39"/>
        <v>0</v>
      </c>
      <c r="N414">
        <f t="shared" si="40"/>
        <v>0</v>
      </c>
      <c r="O414">
        <f t="shared" si="41"/>
        <v>0</v>
      </c>
    </row>
    <row r="415" spans="1:15">
      <c r="A415" s="5" t="s">
        <v>20</v>
      </c>
      <c r="B415" s="5">
        <v>4210</v>
      </c>
      <c r="C415" s="7">
        <v>5.3162104000000002E-3</v>
      </c>
      <c r="D415" s="6">
        <v>0.309</v>
      </c>
      <c r="E415" s="6">
        <v>46.66</v>
      </c>
      <c r="F415" s="6">
        <v>0.7</v>
      </c>
      <c r="G415" s="6">
        <v>0.09</v>
      </c>
      <c r="H415" s="5">
        <v>1</v>
      </c>
      <c r="I415" s="27">
        <f t="shared" si="36"/>
        <v>0.7</v>
      </c>
      <c r="J415" s="27">
        <f t="shared" si="37"/>
        <v>0.09</v>
      </c>
      <c r="K415" s="5">
        <v>69</v>
      </c>
      <c r="L415" s="5">
        <f t="shared" si="38"/>
        <v>0</v>
      </c>
      <c r="M415">
        <f t="shared" si="39"/>
        <v>8</v>
      </c>
      <c r="N415">
        <f t="shared" si="40"/>
        <v>0</v>
      </c>
      <c r="O415">
        <f t="shared" si="41"/>
        <v>0</v>
      </c>
    </row>
    <row r="416" spans="1:15">
      <c r="A416" s="5" t="s">
        <v>20</v>
      </c>
      <c r="B416" s="5">
        <v>4210</v>
      </c>
      <c r="C416" s="7">
        <v>0.18788015229999999</v>
      </c>
      <c r="D416" s="6">
        <v>0.309</v>
      </c>
      <c r="E416" s="6">
        <v>46.66</v>
      </c>
      <c r="F416" s="6">
        <v>0.7</v>
      </c>
      <c r="G416" s="6">
        <v>0.09</v>
      </c>
      <c r="H416" s="5">
        <v>1</v>
      </c>
      <c r="I416" s="27">
        <f t="shared" si="36"/>
        <v>0.7</v>
      </c>
      <c r="J416" s="27">
        <f t="shared" si="37"/>
        <v>0.09</v>
      </c>
      <c r="K416" s="5">
        <v>139</v>
      </c>
      <c r="L416" s="5">
        <f t="shared" si="38"/>
        <v>0</v>
      </c>
      <c r="M416">
        <f t="shared" si="39"/>
        <v>278</v>
      </c>
      <c r="N416">
        <f t="shared" si="40"/>
        <v>0</v>
      </c>
      <c r="O416">
        <f t="shared" si="41"/>
        <v>0.1</v>
      </c>
    </row>
    <row r="417" spans="1:15">
      <c r="A417" s="5" t="s">
        <v>20</v>
      </c>
      <c r="B417" s="5">
        <v>1750</v>
      </c>
      <c r="C417" s="7">
        <v>1.5113493814000001</v>
      </c>
      <c r="D417" s="6">
        <v>0.68</v>
      </c>
      <c r="E417" s="6">
        <v>46.66</v>
      </c>
      <c r="F417" s="6">
        <v>1.8</v>
      </c>
      <c r="G417" s="6">
        <v>0.47799999999999998</v>
      </c>
      <c r="H417" s="5">
        <v>1</v>
      </c>
      <c r="I417" s="27">
        <f t="shared" si="36"/>
        <v>1.8</v>
      </c>
      <c r="J417" s="27">
        <f t="shared" si="37"/>
        <v>0.47799999999999998</v>
      </c>
      <c r="K417" s="5">
        <v>1962</v>
      </c>
      <c r="L417" s="5">
        <f t="shared" si="38"/>
        <v>4</v>
      </c>
      <c r="M417">
        <f t="shared" si="39"/>
        <v>4929</v>
      </c>
      <c r="N417">
        <f t="shared" si="40"/>
        <v>20</v>
      </c>
      <c r="O417">
        <f t="shared" si="41"/>
        <v>5.2</v>
      </c>
    </row>
    <row r="418" spans="1:15">
      <c r="A418" s="5" t="s">
        <v>20</v>
      </c>
      <c r="B418" s="5">
        <v>4210</v>
      </c>
      <c r="C418" s="7">
        <v>0.21260419850000001</v>
      </c>
      <c r="D418" s="6">
        <v>0.309</v>
      </c>
      <c r="E418" s="6">
        <v>46.66</v>
      </c>
      <c r="F418" s="6">
        <v>0.7</v>
      </c>
      <c r="G418" s="6">
        <v>0.09</v>
      </c>
      <c r="H418" s="5">
        <v>1</v>
      </c>
      <c r="I418" s="27">
        <f t="shared" si="36"/>
        <v>0.7</v>
      </c>
      <c r="J418" s="27">
        <f t="shared" si="37"/>
        <v>0.09</v>
      </c>
      <c r="K418" s="5">
        <v>130</v>
      </c>
      <c r="L418" s="5">
        <f t="shared" si="38"/>
        <v>0</v>
      </c>
      <c r="M418">
        <f t="shared" si="39"/>
        <v>315</v>
      </c>
      <c r="N418">
        <f t="shared" si="40"/>
        <v>0</v>
      </c>
      <c r="O418">
        <f t="shared" si="41"/>
        <v>0.1</v>
      </c>
    </row>
    <row r="419" spans="1:15">
      <c r="A419" s="5" t="s">
        <v>20</v>
      </c>
      <c r="B419" s="5">
        <v>4210</v>
      </c>
      <c r="C419" s="7">
        <v>1.6624852400000001E-2</v>
      </c>
      <c r="D419" s="6">
        <v>0.309</v>
      </c>
      <c r="E419" s="6">
        <v>46.66</v>
      </c>
      <c r="F419" s="6">
        <v>0.7</v>
      </c>
      <c r="G419" s="6">
        <v>0.09</v>
      </c>
      <c r="H419" s="5">
        <v>1</v>
      </c>
      <c r="I419" s="27">
        <f t="shared" si="36"/>
        <v>0.7</v>
      </c>
      <c r="J419" s="27">
        <f t="shared" si="37"/>
        <v>0.09</v>
      </c>
      <c r="K419" s="5">
        <v>90</v>
      </c>
      <c r="L419" s="5">
        <f t="shared" si="38"/>
        <v>0</v>
      </c>
      <c r="M419">
        <f t="shared" si="39"/>
        <v>25</v>
      </c>
      <c r="N419">
        <f t="shared" si="40"/>
        <v>0</v>
      </c>
      <c r="O419">
        <f t="shared" si="41"/>
        <v>0</v>
      </c>
    </row>
    <row r="420" spans="1:15">
      <c r="A420" s="5" t="s">
        <v>20</v>
      </c>
      <c r="B420" s="5">
        <v>4210</v>
      </c>
      <c r="C420" s="7">
        <v>0.78608393379999997</v>
      </c>
      <c r="D420" s="6">
        <v>0.10199999999999999</v>
      </c>
      <c r="E420" s="6">
        <v>46.66</v>
      </c>
      <c r="F420" s="6">
        <v>0.7</v>
      </c>
      <c r="G420" s="6">
        <v>0.09</v>
      </c>
      <c r="H420" s="5">
        <v>1</v>
      </c>
      <c r="I420" s="27">
        <f t="shared" si="36"/>
        <v>0.7</v>
      </c>
      <c r="J420" s="27">
        <f t="shared" si="37"/>
        <v>0.09</v>
      </c>
      <c r="K420" s="5">
        <v>557</v>
      </c>
      <c r="L420" s="5">
        <f t="shared" si="38"/>
        <v>0</v>
      </c>
      <c r="M420">
        <f t="shared" si="39"/>
        <v>385</v>
      </c>
      <c r="N420">
        <f t="shared" si="40"/>
        <v>1</v>
      </c>
      <c r="O420">
        <f t="shared" si="41"/>
        <v>0.1</v>
      </c>
    </row>
    <row r="421" spans="1:15">
      <c r="A421" s="5" t="s">
        <v>20</v>
      </c>
      <c r="B421" s="5">
        <v>4210</v>
      </c>
      <c r="C421" s="7">
        <v>3.9877456000000002E-3</v>
      </c>
      <c r="D421" s="6">
        <v>0.309</v>
      </c>
      <c r="E421" s="6">
        <v>46.66</v>
      </c>
      <c r="F421" s="6">
        <v>0.7</v>
      </c>
      <c r="G421" s="6">
        <v>0.09</v>
      </c>
      <c r="H421" s="5">
        <v>1</v>
      </c>
      <c r="I421" s="27">
        <f t="shared" si="36"/>
        <v>0.7</v>
      </c>
      <c r="J421" s="27">
        <f t="shared" si="37"/>
        <v>0.09</v>
      </c>
      <c r="K421" s="5">
        <v>2</v>
      </c>
      <c r="L421" s="5">
        <f t="shared" si="38"/>
        <v>0</v>
      </c>
      <c r="M421">
        <f t="shared" si="39"/>
        <v>6</v>
      </c>
      <c r="N421">
        <f t="shared" si="40"/>
        <v>0</v>
      </c>
      <c r="O421">
        <f t="shared" si="41"/>
        <v>0</v>
      </c>
    </row>
    <row r="422" spans="1:15">
      <c r="A422" s="5" t="s">
        <v>20</v>
      </c>
      <c r="B422" s="5">
        <v>4210</v>
      </c>
      <c r="C422" s="7">
        <v>1.16192069E-2</v>
      </c>
      <c r="D422" s="6">
        <v>0.309</v>
      </c>
      <c r="E422" s="6">
        <v>46.66</v>
      </c>
      <c r="F422" s="6">
        <v>0.7</v>
      </c>
      <c r="G422" s="6">
        <v>0.09</v>
      </c>
      <c r="H422" s="5">
        <v>1</v>
      </c>
      <c r="I422" s="27">
        <f t="shared" si="36"/>
        <v>0.7</v>
      </c>
      <c r="J422" s="27">
        <f t="shared" si="37"/>
        <v>0.09</v>
      </c>
      <c r="K422" s="5">
        <v>6</v>
      </c>
      <c r="L422" s="5">
        <f t="shared" si="38"/>
        <v>0</v>
      </c>
      <c r="M422">
        <f t="shared" si="39"/>
        <v>17</v>
      </c>
      <c r="N422">
        <f t="shared" si="40"/>
        <v>0</v>
      </c>
      <c r="O422">
        <f t="shared" si="41"/>
        <v>0</v>
      </c>
    </row>
    <row r="423" spans="1:15">
      <c r="A423" s="5" t="s">
        <v>20</v>
      </c>
      <c r="B423" s="5">
        <v>4210</v>
      </c>
      <c r="C423" s="7">
        <v>0.14947217979999999</v>
      </c>
      <c r="D423" s="6">
        <v>0.10199999999999999</v>
      </c>
      <c r="E423" s="6">
        <v>46.66</v>
      </c>
      <c r="F423" s="6">
        <v>0.7</v>
      </c>
      <c r="G423" s="6">
        <v>0.09</v>
      </c>
      <c r="H423" s="5">
        <v>1</v>
      </c>
      <c r="I423" s="27">
        <f t="shared" si="36"/>
        <v>0.7</v>
      </c>
      <c r="J423" s="27">
        <f t="shared" si="37"/>
        <v>0.09</v>
      </c>
      <c r="K423" s="5">
        <v>26</v>
      </c>
      <c r="L423" s="5">
        <f t="shared" si="38"/>
        <v>0</v>
      </c>
      <c r="M423">
        <f t="shared" si="39"/>
        <v>73</v>
      </c>
      <c r="N423">
        <f t="shared" si="40"/>
        <v>0</v>
      </c>
      <c r="O423">
        <f t="shared" si="41"/>
        <v>0</v>
      </c>
    </row>
    <row r="424" spans="1:15">
      <c r="A424" s="5" t="s">
        <v>20</v>
      </c>
      <c r="B424" s="5">
        <v>4210</v>
      </c>
      <c r="C424" s="7">
        <v>0.24997137229999999</v>
      </c>
      <c r="D424" s="6">
        <v>0.309</v>
      </c>
      <c r="E424" s="6">
        <v>46.66</v>
      </c>
      <c r="F424" s="6">
        <v>0.7</v>
      </c>
      <c r="G424" s="6">
        <v>0.09</v>
      </c>
      <c r="H424" s="5">
        <v>1</v>
      </c>
      <c r="I424" s="27">
        <f t="shared" si="36"/>
        <v>0.7</v>
      </c>
      <c r="J424" s="27">
        <f t="shared" si="37"/>
        <v>0.09</v>
      </c>
      <c r="K424" s="5">
        <v>130</v>
      </c>
      <c r="L424" s="5">
        <f t="shared" si="38"/>
        <v>0</v>
      </c>
      <c r="M424">
        <f t="shared" si="39"/>
        <v>370</v>
      </c>
      <c r="N424">
        <f t="shared" si="40"/>
        <v>1</v>
      </c>
      <c r="O424">
        <f t="shared" si="41"/>
        <v>0.1</v>
      </c>
    </row>
    <row r="425" spans="1:15">
      <c r="A425" s="5" t="s">
        <v>20</v>
      </c>
      <c r="B425" s="5">
        <v>4210</v>
      </c>
      <c r="C425" s="7">
        <v>0.35413812719999999</v>
      </c>
      <c r="D425" s="6">
        <v>0.309</v>
      </c>
      <c r="E425" s="6">
        <v>46.66</v>
      </c>
      <c r="F425" s="6">
        <v>0.7</v>
      </c>
      <c r="G425" s="6">
        <v>0.09</v>
      </c>
      <c r="H425" s="5">
        <v>1</v>
      </c>
      <c r="I425" s="27">
        <f t="shared" si="36"/>
        <v>0.7</v>
      </c>
      <c r="J425" s="27">
        <f t="shared" si="37"/>
        <v>0.09</v>
      </c>
      <c r="K425" s="5">
        <v>554</v>
      </c>
      <c r="L425" s="5">
        <f t="shared" si="38"/>
        <v>0</v>
      </c>
      <c r="M425">
        <f t="shared" si="39"/>
        <v>525</v>
      </c>
      <c r="N425">
        <f t="shared" si="40"/>
        <v>1</v>
      </c>
      <c r="O425">
        <f t="shared" si="41"/>
        <v>0.1</v>
      </c>
    </row>
    <row r="426" spans="1:15">
      <c r="A426" s="5" t="s">
        <v>20</v>
      </c>
      <c r="B426" s="5">
        <v>4210</v>
      </c>
      <c r="C426" s="7">
        <v>1.4222903871999999</v>
      </c>
      <c r="D426" s="6">
        <v>0.309</v>
      </c>
      <c r="E426" s="6">
        <v>46.66</v>
      </c>
      <c r="F426" s="6">
        <v>0.7</v>
      </c>
      <c r="G426" s="6">
        <v>0.09</v>
      </c>
      <c r="H426" s="5">
        <v>1</v>
      </c>
      <c r="I426" s="27">
        <f t="shared" si="36"/>
        <v>0.7</v>
      </c>
      <c r="J426" s="27">
        <f t="shared" si="37"/>
        <v>0.09</v>
      </c>
      <c r="K426" s="5">
        <v>779</v>
      </c>
      <c r="L426" s="5">
        <f t="shared" si="38"/>
        <v>2</v>
      </c>
      <c r="M426">
        <f t="shared" si="39"/>
        <v>2108</v>
      </c>
      <c r="N426">
        <f t="shared" si="40"/>
        <v>3</v>
      </c>
      <c r="O426">
        <f t="shared" si="41"/>
        <v>0.4</v>
      </c>
    </row>
    <row r="427" spans="1:15">
      <c r="A427" s="5" t="s">
        <v>20</v>
      </c>
      <c r="B427" s="5">
        <v>4210</v>
      </c>
      <c r="C427" s="7">
        <v>0.65352843979999997</v>
      </c>
      <c r="D427" s="6">
        <v>0.10199999999999999</v>
      </c>
      <c r="E427" s="6">
        <v>46.66</v>
      </c>
      <c r="F427" s="6">
        <v>0.7</v>
      </c>
      <c r="G427" s="6">
        <v>0.09</v>
      </c>
      <c r="H427" s="5">
        <v>1</v>
      </c>
      <c r="I427" s="27">
        <f t="shared" si="36"/>
        <v>0.7</v>
      </c>
      <c r="J427" s="27">
        <f t="shared" si="37"/>
        <v>0.09</v>
      </c>
      <c r="K427" s="5">
        <v>112</v>
      </c>
      <c r="L427" s="5">
        <f t="shared" si="38"/>
        <v>0</v>
      </c>
      <c r="M427">
        <f t="shared" si="39"/>
        <v>320</v>
      </c>
      <c r="N427">
        <f t="shared" si="40"/>
        <v>0</v>
      </c>
      <c r="O427">
        <f t="shared" si="41"/>
        <v>0.1</v>
      </c>
    </row>
    <row r="428" spans="1:15">
      <c r="A428" s="5" t="s">
        <v>20</v>
      </c>
      <c r="B428" s="5">
        <v>4210</v>
      </c>
      <c r="C428" s="7">
        <v>9.6389701199999997E-2</v>
      </c>
      <c r="D428" s="6">
        <v>0.309</v>
      </c>
      <c r="E428" s="6">
        <v>46.66</v>
      </c>
      <c r="F428" s="6">
        <v>0.7</v>
      </c>
      <c r="G428" s="6">
        <v>0.09</v>
      </c>
      <c r="H428" s="5">
        <v>1</v>
      </c>
      <c r="I428" s="27">
        <f t="shared" si="36"/>
        <v>0.7</v>
      </c>
      <c r="J428" s="27">
        <f t="shared" si="37"/>
        <v>0.09</v>
      </c>
      <c r="K428" s="5">
        <v>50</v>
      </c>
      <c r="L428" s="5">
        <f t="shared" si="38"/>
        <v>0</v>
      </c>
      <c r="M428">
        <f t="shared" si="39"/>
        <v>143</v>
      </c>
      <c r="N428">
        <f t="shared" si="40"/>
        <v>0</v>
      </c>
      <c r="O428">
        <f t="shared" si="41"/>
        <v>0</v>
      </c>
    </row>
    <row r="429" spans="1:15">
      <c r="A429" s="5" t="s">
        <v>20</v>
      </c>
      <c r="B429" s="5">
        <v>4210</v>
      </c>
      <c r="C429" s="7">
        <v>1.7498217383000001</v>
      </c>
      <c r="D429" s="6">
        <v>0.10199999999999999</v>
      </c>
      <c r="E429" s="6">
        <v>46.66</v>
      </c>
      <c r="F429" s="6">
        <v>0.7</v>
      </c>
      <c r="G429" s="6">
        <v>0.09</v>
      </c>
      <c r="H429" s="5">
        <v>1</v>
      </c>
      <c r="I429" s="27">
        <f t="shared" si="36"/>
        <v>0.7</v>
      </c>
      <c r="J429" s="27">
        <f t="shared" si="37"/>
        <v>0.09</v>
      </c>
      <c r="K429" s="5">
        <v>300</v>
      </c>
      <c r="L429" s="5">
        <f t="shared" si="38"/>
        <v>1</v>
      </c>
      <c r="M429">
        <f t="shared" si="39"/>
        <v>856</v>
      </c>
      <c r="N429">
        <f t="shared" si="40"/>
        <v>1</v>
      </c>
      <c r="O429">
        <f t="shared" si="41"/>
        <v>0.2</v>
      </c>
    </row>
    <row r="430" spans="1:15">
      <c r="A430" s="5" t="s">
        <v>20</v>
      </c>
      <c r="B430" s="5">
        <v>4210</v>
      </c>
      <c r="C430" s="7">
        <v>2.8707452000000001E-2</v>
      </c>
      <c r="D430" s="6">
        <v>0.309</v>
      </c>
      <c r="E430" s="6">
        <v>46.66</v>
      </c>
      <c r="F430" s="6">
        <v>0.7</v>
      </c>
      <c r="G430" s="6">
        <v>0.09</v>
      </c>
      <c r="H430" s="5">
        <v>1</v>
      </c>
      <c r="I430" s="27">
        <f t="shared" si="36"/>
        <v>0.7</v>
      </c>
      <c r="J430" s="27">
        <f t="shared" si="37"/>
        <v>0.09</v>
      </c>
      <c r="K430" s="5">
        <v>122</v>
      </c>
      <c r="L430" s="5">
        <f t="shared" si="38"/>
        <v>0</v>
      </c>
      <c r="M430">
        <f t="shared" si="39"/>
        <v>43</v>
      </c>
      <c r="N430">
        <f t="shared" si="40"/>
        <v>0</v>
      </c>
      <c r="O430">
        <f t="shared" si="41"/>
        <v>0</v>
      </c>
    </row>
    <row r="431" spans="1:15">
      <c r="A431" s="5" t="s">
        <v>20</v>
      </c>
      <c r="B431" s="5">
        <v>4210</v>
      </c>
      <c r="C431" s="7">
        <v>0.12767794060000001</v>
      </c>
      <c r="D431" s="6">
        <v>0.309</v>
      </c>
      <c r="E431" s="6">
        <v>46.66</v>
      </c>
      <c r="F431" s="6">
        <v>0.7</v>
      </c>
      <c r="G431" s="6">
        <v>0.09</v>
      </c>
      <c r="H431" s="5">
        <v>1</v>
      </c>
      <c r="I431" s="27">
        <f t="shared" si="36"/>
        <v>0.7</v>
      </c>
      <c r="J431" s="27">
        <f t="shared" si="37"/>
        <v>0.09</v>
      </c>
      <c r="K431" s="5">
        <v>130</v>
      </c>
      <c r="L431" s="5">
        <f t="shared" si="38"/>
        <v>0</v>
      </c>
      <c r="M431">
        <f t="shared" si="39"/>
        <v>189</v>
      </c>
      <c r="N431">
        <f t="shared" si="40"/>
        <v>0</v>
      </c>
      <c r="O431">
        <f t="shared" si="41"/>
        <v>0</v>
      </c>
    </row>
    <row r="432" spans="1:15">
      <c r="A432" s="5" t="s">
        <v>20</v>
      </c>
      <c r="B432" s="5">
        <v>4210</v>
      </c>
      <c r="C432" s="7">
        <v>3.5332463E-3</v>
      </c>
      <c r="D432" s="6">
        <v>0.309</v>
      </c>
      <c r="E432" s="6">
        <v>46.66</v>
      </c>
      <c r="F432" s="6">
        <v>0.7</v>
      </c>
      <c r="G432" s="6">
        <v>0.09</v>
      </c>
      <c r="H432" s="5">
        <v>1</v>
      </c>
      <c r="I432" s="27">
        <f t="shared" si="36"/>
        <v>0.7</v>
      </c>
      <c r="J432" s="27">
        <f t="shared" si="37"/>
        <v>0.09</v>
      </c>
      <c r="K432" s="5">
        <v>110</v>
      </c>
      <c r="L432" s="5">
        <f t="shared" si="38"/>
        <v>0</v>
      </c>
      <c r="M432">
        <f t="shared" si="39"/>
        <v>5</v>
      </c>
      <c r="N432">
        <f t="shared" si="40"/>
        <v>0</v>
      </c>
      <c r="O432">
        <f t="shared" si="41"/>
        <v>0</v>
      </c>
    </row>
    <row r="433" spans="1:15">
      <c r="A433" s="5" t="s">
        <v>20</v>
      </c>
      <c r="B433" s="5">
        <v>4210</v>
      </c>
      <c r="C433" s="7">
        <v>6.3626304300000006E-2</v>
      </c>
      <c r="D433" s="6">
        <v>0.309</v>
      </c>
      <c r="E433" s="6">
        <v>46.66</v>
      </c>
      <c r="F433" s="6">
        <v>0.7</v>
      </c>
      <c r="G433" s="6">
        <v>0.09</v>
      </c>
      <c r="H433" s="5">
        <v>1</v>
      </c>
      <c r="I433" s="27">
        <f t="shared" si="36"/>
        <v>0.7</v>
      </c>
      <c r="J433" s="27">
        <f t="shared" si="37"/>
        <v>0.09</v>
      </c>
      <c r="K433" s="5">
        <v>142</v>
      </c>
      <c r="L433" s="5">
        <f t="shared" si="38"/>
        <v>0</v>
      </c>
      <c r="M433">
        <f t="shared" si="39"/>
        <v>94</v>
      </c>
      <c r="N433">
        <f t="shared" si="40"/>
        <v>0</v>
      </c>
      <c r="O433">
        <f t="shared" si="41"/>
        <v>0</v>
      </c>
    </row>
    <row r="434" spans="1:15">
      <c r="A434" s="5" t="s">
        <v>20</v>
      </c>
      <c r="B434" s="5">
        <v>4210</v>
      </c>
      <c r="C434" s="7">
        <v>2.0235327399999999E-2</v>
      </c>
      <c r="D434" s="6">
        <v>0.309</v>
      </c>
      <c r="E434" s="6">
        <v>46.66</v>
      </c>
      <c r="F434" s="6">
        <v>0.7</v>
      </c>
      <c r="G434" s="6">
        <v>0.09</v>
      </c>
      <c r="H434" s="5">
        <v>1</v>
      </c>
      <c r="I434" s="27">
        <f t="shared" si="36"/>
        <v>0.7</v>
      </c>
      <c r="J434" s="27">
        <f t="shared" si="37"/>
        <v>0.09</v>
      </c>
      <c r="K434" s="5">
        <v>132</v>
      </c>
      <c r="L434" s="5">
        <f t="shared" si="38"/>
        <v>0</v>
      </c>
      <c r="M434">
        <f t="shared" si="39"/>
        <v>30</v>
      </c>
      <c r="N434">
        <f t="shared" si="40"/>
        <v>0</v>
      </c>
      <c r="O434">
        <f t="shared" si="41"/>
        <v>0</v>
      </c>
    </row>
    <row r="435" spans="1:15">
      <c r="A435" s="5" t="s">
        <v>20</v>
      </c>
      <c r="B435" s="5">
        <v>4210</v>
      </c>
      <c r="C435" s="7">
        <v>1.0405059E-3</v>
      </c>
      <c r="D435" s="6">
        <v>0.309</v>
      </c>
      <c r="E435" s="6">
        <v>46.66</v>
      </c>
      <c r="F435" s="6">
        <v>0.7</v>
      </c>
      <c r="G435" s="6">
        <v>0.09</v>
      </c>
      <c r="H435" s="5">
        <v>1</v>
      </c>
      <c r="I435" s="27">
        <f t="shared" si="36"/>
        <v>0.7</v>
      </c>
      <c r="J435" s="27">
        <f t="shared" si="37"/>
        <v>0.09</v>
      </c>
      <c r="K435" s="5">
        <v>122</v>
      </c>
      <c r="L435" s="5">
        <f t="shared" si="38"/>
        <v>0</v>
      </c>
      <c r="M435">
        <f t="shared" si="39"/>
        <v>2</v>
      </c>
      <c r="N435">
        <f t="shared" si="40"/>
        <v>0</v>
      </c>
      <c r="O435">
        <f t="shared" si="41"/>
        <v>0</v>
      </c>
    </row>
    <row r="436" spans="1:15">
      <c r="A436" s="5" t="s">
        <v>20</v>
      </c>
      <c r="B436" s="5">
        <v>1750</v>
      </c>
      <c r="C436" s="7">
        <v>1.1052627999999999E-3</v>
      </c>
      <c r="D436" s="6">
        <v>0.76800000000000002</v>
      </c>
      <c r="E436" s="6">
        <v>46.66</v>
      </c>
      <c r="F436" s="6">
        <v>1.8</v>
      </c>
      <c r="G436" s="6">
        <v>0.47799999999999998</v>
      </c>
      <c r="H436" s="5">
        <v>1</v>
      </c>
      <c r="I436" s="27">
        <f t="shared" si="36"/>
        <v>1.8</v>
      </c>
      <c r="J436" s="27">
        <f t="shared" si="37"/>
        <v>0.47799999999999998</v>
      </c>
      <c r="K436" s="5">
        <v>19950</v>
      </c>
      <c r="L436" s="5">
        <f t="shared" si="38"/>
        <v>0</v>
      </c>
      <c r="M436">
        <f t="shared" si="39"/>
        <v>4</v>
      </c>
      <c r="N436">
        <f t="shared" si="40"/>
        <v>0</v>
      </c>
      <c r="O436">
        <f t="shared" si="41"/>
        <v>0</v>
      </c>
    </row>
    <row r="437" spans="1:15">
      <c r="A437" s="5" t="s">
        <v>20</v>
      </c>
      <c r="B437" s="5">
        <v>4210</v>
      </c>
      <c r="C437" s="7">
        <v>0.20940582029999999</v>
      </c>
      <c r="D437" s="6">
        <v>0.309</v>
      </c>
      <c r="E437" s="6">
        <v>46.66</v>
      </c>
      <c r="F437" s="6">
        <v>0.7</v>
      </c>
      <c r="G437" s="6">
        <v>0.09</v>
      </c>
      <c r="H437" s="5">
        <v>1</v>
      </c>
      <c r="I437" s="27">
        <f t="shared" si="36"/>
        <v>0.7</v>
      </c>
      <c r="J437" s="27">
        <f t="shared" si="37"/>
        <v>0.09</v>
      </c>
      <c r="K437" s="5">
        <v>115</v>
      </c>
      <c r="L437" s="5">
        <f t="shared" si="38"/>
        <v>0</v>
      </c>
      <c r="M437">
        <f t="shared" si="39"/>
        <v>310</v>
      </c>
      <c r="N437">
        <f t="shared" si="40"/>
        <v>0</v>
      </c>
      <c r="O437">
        <f t="shared" si="41"/>
        <v>0.1</v>
      </c>
    </row>
    <row r="438" spans="1:15">
      <c r="A438" s="5" t="s">
        <v>20</v>
      </c>
      <c r="B438" s="5">
        <v>4210</v>
      </c>
      <c r="C438" s="7">
        <v>5.0651242200000002E-2</v>
      </c>
      <c r="D438" s="6">
        <v>0.309</v>
      </c>
      <c r="E438" s="6">
        <v>46.66</v>
      </c>
      <c r="F438" s="6">
        <v>0.7</v>
      </c>
      <c r="G438" s="6">
        <v>0.09</v>
      </c>
      <c r="H438" s="5">
        <v>1</v>
      </c>
      <c r="I438" s="27">
        <f t="shared" si="36"/>
        <v>0.7</v>
      </c>
      <c r="J438" s="27">
        <f t="shared" si="37"/>
        <v>0.09</v>
      </c>
      <c r="K438" s="5">
        <v>254</v>
      </c>
      <c r="L438" s="5">
        <f t="shared" si="38"/>
        <v>0</v>
      </c>
      <c r="M438">
        <f t="shared" si="39"/>
        <v>75</v>
      </c>
      <c r="N438">
        <f t="shared" si="40"/>
        <v>0</v>
      </c>
      <c r="O438">
        <f t="shared" si="41"/>
        <v>0</v>
      </c>
    </row>
    <row r="439" spans="1:15">
      <c r="A439" s="5" t="s">
        <v>20</v>
      </c>
      <c r="B439" s="5">
        <v>4210</v>
      </c>
      <c r="C439" s="7">
        <v>2.34162542E-2</v>
      </c>
      <c r="D439" s="6">
        <v>0.309</v>
      </c>
      <c r="E439" s="6">
        <v>46.66</v>
      </c>
      <c r="F439" s="6">
        <v>0.7</v>
      </c>
      <c r="G439" s="6">
        <v>0.09</v>
      </c>
      <c r="H439" s="5">
        <v>1</v>
      </c>
      <c r="I439" s="27">
        <f t="shared" si="36"/>
        <v>0.7</v>
      </c>
      <c r="J439" s="27">
        <f t="shared" si="37"/>
        <v>0.09</v>
      </c>
      <c r="K439" s="5">
        <v>20</v>
      </c>
      <c r="L439" s="5">
        <f t="shared" si="38"/>
        <v>0</v>
      </c>
      <c r="M439">
        <f t="shared" si="39"/>
        <v>35</v>
      </c>
      <c r="N439">
        <f t="shared" si="40"/>
        <v>0</v>
      </c>
      <c r="O439">
        <f t="shared" si="41"/>
        <v>0</v>
      </c>
    </row>
    <row r="440" spans="1:15">
      <c r="A440" s="5" t="s">
        <v>20</v>
      </c>
      <c r="B440" s="5">
        <v>4210</v>
      </c>
      <c r="C440" s="7">
        <v>0.21013116840000001</v>
      </c>
      <c r="D440" s="6">
        <v>0.309</v>
      </c>
      <c r="E440" s="6">
        <v>46.66</v>
      </c>
      <c r="F440" s="6">
        <v>0.7</v>
      </c>
      <c r="G440" s="6">
        <v>0.09</v>
      </c>
      <c r="H440" s="5">
        <v>1</v>
      </c>
      <c r="I440" s="27">
        <f t="shared" si="36"/>
        <v>0.7</v>
      </c>
      <c r="J440" s="27">
        <f t="shared" si="37"/>
        <v>0.09</v>
      </c>
      <c r="K440" s="5">
        <v>119</v>
      </c>
      <c r="L440" s="5">
        <f t="shared" si="38"/>
        <v>0</v>
      </c>
      <c r="M440">
        <f t="shared" si="39"/>
        <v>311</v>
      </c>
      <c r="N440">
        <f t="shared" si="40"/>
        <v>0</v>
      </c>
      <c r="O440">
        <f t="shared" si="41"/>
        <v>0.1</v>
      </c>
    </row>
    <row r="441" spans="1:15">
      <c r="A441" s="5" t="s">
        <v>20</v>
      </c>
      <c r="B441" s="5">
        <v>4210</v>
      </c>
      <c r="C441" s="7">
        <v>1.32403429E-2</v>
      </c>
      <c r="D441" s="6">
        <v>0.309</v>
      </c>
      <c r="E441" s="6">
        <v>46.66</v>
      </c>
      <c r="F441" s="6">
        <v>0.7</v>
      </c>
      <c r="G441" s="6">
        <v>0.09</v>
      </c>
      <c r="H441" s="5">
        <v>1</v>
      </c>
      <c r="I441" s="27">
        <f t="shared" si="36"/>
        <v>0.7</v>
      </c>
      <c r="J441" s="27">
        <f t="shared" si="37"/>
        <v>0.09</v>
      </c>
      <c r="K441" s="5">
        <v>130</v>
      </c>
      <c r="L441" s="5">
        <f t="shared" si="38"/>
        <v>0</v>
      </c>
      <c r="M441">
        <f t="shared" si="39"/>
        <v>20</v>
      </c>
      <c r="N441">
        <f t="shared" si="40"/>
        <v>0</v>
      </c>
      <c r="O441">
        <f t="shared" si="41"/>
        <v>0</v>
      </c>
    </row>
    <row r="442" spans="1:15">
      <c r="A442" s="5" t="s">
        <v>20</v>
      </c>
      <c r="B442" s="5">
        <v>4210</v>
      </c>
      <c r="C442" s="7">
        <v>2.3974639400000001E-2</v>
      </c>
      <c r="D442" s="6">
        <v>0.309</v>
      </c>
      <c r="E442" s="6">
        <v>46.66</v>
      </c>
      <c r="F442" s="6">
        <v>0.7</v>
      </c>
      <c r="G442" s="6">
        <v>0.09</v>
      </c>
      <c r="H442" s="5">
        <v>1</v>
      </c>
      <c r="I442" s="27">
        <f t="shared" si="36"/>
        <v>0.7</v>
      </c>
      <c r="J442" s="27">
        <f t="shared" si="37"/>
        <v>0.09</v>
      </c>
      <c r="K442" s="5">
        <v>26</v>
      </c>
      <c r="L442" s="5">
        <f t="shared" si="38"/>
        <v>0</v>
      </c>
      <c r="M442">
        <f t="shared" si="39"/>
        <v>36</v>
      </c>
      <c r="N442">
        <f t="shared" si="40"/>
        <v>0</v>
      </c>
      <c r="O442">
        <f t="shared" si="41"/>
        <v>0</v>
      </c>
    </row>
    <row r="443" spans="1:15">
      <c r="A443" s="5" t="s">
        <v>20</v>
      </c>
      <c r="B443" s="5">
        <v>4210</v>
      </c>
      <c r="C443" s="7">
        <v>0.21085082620000001</v>
      </c>
      <c r="D443" s="6">
        <v>0.309</v>
      </c>
      <c r="E443" s="6">
        <v>46.66</v>
      </c>
      <c r="F443" s="6">
        <v>0.7</v>
      </c>
      <c r="G443" s="6">
        <v>0.09</v>
      </c>
      <c r="H443" s="5">
        <v>1</v>
      </c>
      <c r="I443" s="27">
        <f t="shared" si="36"/>
        <v>0.7</v>
      </c>
      <c r="J443" s="27">
        <f t="shared" si="37"/>
        <v>0.09</v>
      </c>
      <c r="K443" s="5">
        <v>123</v>
      </c>
      <c r="L443" s="5">
        <f t="shared" si="38"/>
        <v>0</v>
      </c>
      <c r="M443">
        <f t="shared" si="39"/>
        <v>312</v>
      </c>
      <c r="N443">
        <f t="shared" si="40"/>
        <v>0</v>
      </c>
      <c r="O443">
        <f t="shared" si="41"/>
        <v>0.1</v>
      </c>
    </row>
    <row r="444" spans="1:15">
      <c r="A444" s="5" t="s">
        <v>20</v>
      </c>
      <c r="B444" s="5">
        <v>4210</v>
      </c>
      <c r="C444" s="7">
        <v>2.5765299999999999E-5</v>
      </c>
      <c r="D444" s="6">
        <v>0.309</v>
      </c>
      <c r="E444" s="6">
        <v>46.66</v>
      </c>
      <c r="F444" s="6">
        <v>0.7</v>
      </c>
      <c r="G444" s="6">
        <v>0.09</v>
      </c>
      <c r="H444" s="5">
        <v>1</v>
      </c>
      <c r="I444" s="27">
        <f t="shared" si="36"/>
        <v>0.7</v>
      </c>
      <c r="J444" s="27">
        <f t="shared" si="37"/>
        <v>0.09</v>
      </c>
      <c r="K444" s="5">
        <v>124</v>
      </c>
      <c r="L444" s="5">
        <f t="shared" si="38"/>
        <v>0</v>
      </c>
      <c r="M444">
        <f t="shared" si="39"/>
        <v>0</v>
      </c>
      <c r="N444">
        <f t="shared" si="40"/>
        <v>0</v>
      </c>
      <c r="O444">
        <f t="shared" si="41"/>
        <v>0</v>
      </c>
    </row>
    <row r="445" spans="1:15">
      <c r="A445" s="5" t="s">
        <v>20</v>
      </c>
      <c r="B445" s="5">
        <v>4210</v>
      </c>
      <c r="C445" s="7">
        <v>2.4537821099999999E-2</v>
      </c>
      <c r="D445" s="6">
        <v>0.309</v>
      </c>
      <c r="E445" s="6">
        <v>46.66</v>
      </c>
      <c r="F445" s="6">
        <v>0.7</v>
      </c>
      <c r="G445" s="6">
        <v>0.09</v>
      </c>
      <c r="H445" s="5">
        <v>1</v>
      </c>
      <c r="I445" s="27">
        <f t="shared" si="36"/>
        <v>0.7</v>
      </c>
      <c r="J445" s="27">
        <f t="shared" si="37"/>
        <v>0.09</v>
      </c>
      <c r="K445" s="5">
        <v>39</v>
      </c>
      <c r="L445" s="5">
        <f t="shared" si="38"/>
        <v>0</v>
      </c>
      <c r="M445">
        <f t="shared" si="39"/>
        <v>36</v>
      </c>
      <c r="N445">
        <f t="shared" si="40"/>
        <v>0</v>
      </c>
      <c r="O445">
        <f t="shared" si="41"/>
        <v>0</v>
      </c>
    </row>
    <row r="446" spans="1:15">
      <c r="A446" s="5" t="s">
        <v>20</v>
      </c>
      <c r="B446" s="5">
        <v>4210</v>
      </c>
      <c r="C446" s="7">
        <v>0.2077075464</v>
      </c>
      <c r="D446" s="6">
        <v>0.309</v>
      </c>
      <c r="E446" s="6">
        <v>46.66</v>
      </c>
      <c r="F446" s="6">
        <v>0.7</v>
      </c>
      <c r="G446" s="6">
        <v>0.09</v>
      </c>
      <c r="H446" s="5">
        <v>1</v>
      </c>
      <c r="I446" s="27">
        <f t="shared" si="36"/>
        <v>0.7</v>
      </c>
      <c r="J446" s="27">
        <f t="shared" si="37"/>
        <v>0.09</v>
      </c>
      <c r="K446" s="5">
        <v>121</v>
      </c>
      <c r="L446" s="5">
        <f t="shared" si="38"/>
        <v>0</v>
      </c>
      <c r="M446">
        <f t="shared" si="39"/>
        <v>308</v>
      </c>
      <c r="N446">
        <f t="shared" si="40"/>
        <v>0</v>
      </c>
      <c r="O446">
        <f t="shared" si="41"/>
        <v>0.1</v>
      </c>
    </row>
    <row r="447" spans="1:15">
      <c r="A447" s="5" t="s">
        <v>20</v>
      </c>
      <c r="B447" s="5">
        <v>4210</v>
      </c>
      <c r="C447" s="7">
        <v>2.4946553600000001E-2</v>
      </c>
      <c r="D447" s="6">
        <v>0.309</v>
      </c>
      <c r="E447" s="6">
        <v>46.66</v>
      </c>
      <c r="F447" s="6">
        <v>0.7</v>
      </c>
      <c r="G447" s="6">
        <v>0.09</v>
      </c>
      <c r="H447" s="5">
        <v>1</v>
      </c>
      <c r="I447" s="27">
        <f t="shared" si="36"/>
        <v>0.7</v>
      </c>
      <c r="J447" s="27">
        <f t="shared" si="37"/>
        <v>0.09</v>
      </c>
      <c r="K447" s="5">
        <v>55</v>
      </c>
      <c r="L447" s="5">
        <f t="shared" si="38"/>
        <v>0</v>
      </c>
      <c r="M447">
        <f t="shared" si="39"/>
        <v>37</v>
      </c>
      <c r="N447">
        <f t="shared" si="40"/>
        <v>0</v>
      </c>
      <c r="O447">
        <f t="shared" si="41"/>
        <v>0</v>
      </c>
    </row>
    <row r="448" spans="1:15">
      <c r="A448" s="5" t="s">
        <v>20</v>
      </c>
      <c r="B448" s="5">
        <v>4210</v>
      </c>
      <c r="C448" s="7">
        <v>7.7239084E-3</v>
      </c>
      <c r="D448" s="6">
        <v>0.309</v>
      </c>
      <c r="E448" s="6">
        <v>46.66</v>
      </c>
      <c r="F448" s="6">
        <v>0.7</v>
      </c>
      <c r="G448" s="6">
        <v>0.09</v>
      </c>
      <c r="H448" s="5">
        <v>1</v>
      </c>
      <c r="I448" s="27">
        <f t="shared" si="36"/>
        <v>0.7</v>
      </c>
      <c r="J448" s="27">
        <f t="shared" si="37"/>
        <v>0.09</v>
      </c>
      <c r="K448" s="5">
        <v>89</v>
      </c>
      <c r="L448" s="5">
        <f t="shared" si="38"/>
        <v>0</v>
      </c>
      <c r="M448">
        <f t="shared" si="39"/>
        <v>11</v>
      </c>
      <c r="N448">
        <f t="shared" si="40"/>
        <v>0</v>
      </c>
      <c r="O448">
        <f t="shared" si="41"/>
        <v>0</v>
      </c>
    </row>
    <row r="449" spans="1:15">
      <c r="A449" s="5" t="s">
        <v>20</v>
      </c>
      <c r="B449" s="5">
        <v>1750</v>
      </c>
      <c r="C449" s="7">
        <v>6.5473246000000004E-3</v>
      </c>
      <c r="D449" s="6">
        <v>0.68</v>
      </c>
      <c r="E449" s="6">
        <v>46.66</v>
      </c>
      <c r="F449" s="6">
        <v>1.8</v>
      </c>
      <c r="G449" s="6">
        <v>0.47799999999999998</v>
      </c>
      <c r="H449" s="5">
        <v>0</v>
      </c>
      <c r="I449" s="27">
        <f>F449*0.7</f>
        <v>1.26</v>
      </c>
      <c r="J449" s="27">
        <f>G449*0.5</f>
        <v>0.23899999999999999</v>
      </c>
      <c r="K449" s="5">
        <v>740</v>
      </c>
      <c r="L449" s="5">
        <f t="shared" si="38"/>
        <v>0</v>
      </c>
      <c r="M449">
        <f t="shared" si="39"/>
        <v>21</v>
      </c>
      <c r="N449">
        <f t="shared" si="40"/>
        <v>0</v>
      </c>
      <c r="O449">
        <f t="shared" si="41"/>
        <v>0</v>
      </c>
    </row>
    <row r="450" spans="1:15">
      <c r="A450" s="5" t="s">
        <v>20</v>
      </c>
      <c r="B450" s="5">
        <v>1750</v>
      </c>
      <c r="C450" s="7">
        <v>1.37150608E-2</v>
      </c>
      <c r="D450" s="6">
        <v>0.752</v>
      </c>
      <c r="E450" s="6">
        <v>46.66</v>
      </c>
      <c r="F450" s="6">
        <v>1.8</v>
      </c>
      <c r="G450" s="6">
        <v>0.47799999999999998</v>
      </c>
      <c r="H450" s="5">
        <v>0</v>
      </c>
      <c r="I450" s="27">
        <f t="shared" ref="I450:I513" si="42">F450*0.7</f>
        <v>1.26</v>
      </c>
      <c r="J450" s="27">
        <f t="shared" ref="J450:J513" si="43">G450*0.5</f>
        <v>0.23899999999999999</v>
      </c>
      <c r="K450" s="5">
        <v>17</v>
      </c>
      <c r="L450" s="5">
        <f t="shared" si="38"/>
        <v>0</v>
      </c>
      <c r="M450">
        <f t="shared" si="39"/>
        <v>49</v>
      </c>
      <c r="N450">
        <f t="shared" si="40"/>
        <v>0</v>
      </c>
      <c r="O450">
        <f t="shared" si="41"/>
        <v>0</v>
      </c>
    </row>
    <row r="451" spans="1:15">
      <c r="A451" s="5" t="s">
        <v>20</v>
      </c>
      <c r="B451" s="5">
        <v>1750</v>
      </c>
      <c r="C451" s="7">
        <v>5.9028834799999999E-2</v>
      </c>
      <c r="D451" s="6">
        <v>0.76800000000000002</v>
      </c>
      <c r="E451" s="6">
        <v>46.66</v>
      </c>
      <c r="F451" s="6">
        <v>1.8</v>
      </c>
      <c r="G451" s="6">
        <v>0.47799999999999998</v>
      </c>
      <c r="H451" s="5">
        <v>0</v>
      </c>
      <c r="I451" s="27">
        <f t="shared" si="42"/>
        <v>1.26</v>
      </c>
      <c r="J451" s="27">
        <f t="shared" si="43"/>
        <v>0.23899999999999999</v>
      </c>
      <c r="K451" s="5">
        <v>76</v>
      </c>
      <c r="L451" s="5">
        <f t="shared" ref="L451:L514" si="44">ROUND(E451*D451*C451/12,0)</f>
        <v>0</v>
      </c>
      <c r="M451">
        <f t="shared" ref="M451:M514" si="45">ROUND(E451*D451*C451*102.79,0)</f>
        <v>217</v>
      </c>
      <c r="N451">
        <f t="shared" ref="N451:N514" si="46">ROUND(I451*M451*0.002205,0)</f>
        <v>1</v>
      </c>
      <c r="O451">
        <f t="shared" ref="O451:O514" si="47">ROUND(J451*M451*0.002205,1)</f>
        <v>0.1</v>
      </c>
    </row>
    <row r="452" spans="1:15">
      <c r="A452" s="5" t="s">
        <v>20</v>
      </c>
      <c r="B452" s="5">
        <v>1750</v>
      </c>
      <c r="C452" s="7">
        <v>5.5572073899999998E-2</v>
      </c>
      <c r="D452" s="6">
        <v>0.68</v>
      </c>
      <c r="E452" s="6">
        <v>46.66</v>
      </c>
      <c r="F452" s="6">
        <v>1.8</v>
      </c>
      <c r="G452" s="6">
        <v>0.47799999999999998</v>
      </c>
      <c r="H452" s="5">
        <v>0</v>
      </c>
      <c r="I452" s="27">
        <f t="shared" si="42"/>
        <v>1.26</v>
      </c>
      <c r="J452" s="27">
        <f t="shared" si="43"/>
        <v>0.23899999999999999</v>
      </c>
      <c r="K452" s="5">
        <v>64</v>
      </c>
      <c r="L452" s="5">
        <f t="shared" si="44"/>
        <v>0</v>
      </c>
      <c r="M452">
        <f t="shared" si="45"/>
        <v>181</v>
      </c>
      <c r="N452">
        <f t="shared" si="46"/>
        <v>1</v>
      </c>
      <c r="O452">
        <f t="shared" si="47"/>
        <v>0.1</v>
      </c>
    </row>
    <row r="453" spans="1:15">
      <c r="A453" s="5" t="s">
        <v>20</v>
      </c>
      <c r="B453" s="5">
        <v>1750</v>
      </c>
      <c r="C453" s="7">
        <v>0.12941508709999999</v>
      </c>
      <c r="D453" s="6">
        <v>0.76800000000000002</v>
      </c>
      <c r="E453" s="6">
        <v>46.66</v>
      </c>
      <c r="F453" s="6">
        <v>1.8</v>
      </c>
      <c r="G453" s="6">
        <v>0.47799999999999998</v>
      </c>
      <c r="H453" s="5">
        <v>0</v>
      </c>
      <c r="I453" s="27">
        <f t="shared" si="42"/>
        <v>1.26</v>
      </c>
      <c r="J453" s="27">
        <f t="shared" si="43"/>
        <v>0.23899999999999999</v>
      </c>
      <c r="K453" s="5">
        <v>167</v>
      </c>
      <c r="L453" s="5">
        <f t="shared" si="44"/>
        <v>0</v>
      </c>
      <c r="M453">
        <f t="shared" si="45"/>
        <v>477</v>
      </c>
      <c r="N453">
        <f t="shared" si="46"/>
        <v>1</v>
      </c>
      <c r="O453">
        <f t="shared" si="47"/>
        <v>0.3</v>
      </c>
    </row>
    <row r="454" spans="1:15">
      <c r="A454" s="5" t="s">
        <v>20</v>
      </c>
      <c r="B454" s="5">
        <v>1750</v>
      </c>
      <c r="C454" s="7">
        <v>0.10925974200000001</v>
      </c>
      <c r="D454" s="6">
        <v>0.76800000000000002</v>
      </c>
      <c r="E454" s="6">
        <v>46.66</v>
      </c>
      <c r="F454" s="6">
        <v>1.8</v>
      </c>
      <c r="G454" s="6">
        <v>0.47799999999999998</v>
      </c>
      <c r="H454" s="5">
        <v>0</v>
      </c>
      <c r="I454" s="27">
        <f t="shared" si="42"/>
        <v>1.26</v>
      </c>
      <c r="J454" s="27">
        <f t="shared" si="43"/>
        <v>0.23899999999999999</v>
      </c>
      <c r="K454" s="5">
        <v>141</v>
      </c>
      <c r="L454" s="5">
        <f t="shared" si="44"/>
        <v>0</v>
      </c>
      <c r="M454">
        <f t="shared" si="45"/>
        <v>402</v>
      </c>
      <c r="N454">
        <f t="shared" si="46"/>
        <v>1</v>
      </c>
      <c r="O454">
        <f t="shared" si="47"/>
        <v>0.2</v>
      </c>
    </row>
    <row r="455" spans="1:15">
      <c r="A455" s="5" t="s">
        <v>20</v>
      </c>
      <c r="B455" s="5">
        <v>1750</v>
      </c>
      <c r="C455" s="7">
        <v>2.5461762700000001E-2</v>
      </c>
      <c r="D455" s="6">
        <v>0.68</v>
      </c>
      <c r="E455" s="6">
        <v>46.66</v>
      </c>
      <c r="F455" s="6">
        <v>1.8</v>
      </c>
      <c r="G455" s="6">
        <v>0.47799999999999998</v>
      </c>
      <c r="H455" s="5">
        <v>0</v>
      </c>
      <c r="I455" s="27">
        <f t="shared" si="42"/>
        <v>1.26</v>
      </c>
      <c r="J455" s="27">
        <f t="shared" si="43"/>
        <v>0.23899999999999999</v>
      </c>
      <c r="K455" s="5">
        <v>286</v>
      </c>
      <c r="L455" s="5">
        <f t="shared" si="44"/>
        <v>0</v>
      </c>
      <c r="M455">
        <f t="shared" si="45"/>
        <v>83</v>
      </c>
      <c r="N455">
        <f t="shared" si="46"/>
        <v>0</v>
      </c>
      <c r="O455">
        <f t="shared" si="47"/>
        <v>0</v>
      </c>
    </row>
    <row r="456" spans="1:15">
      <c r="A456" s="5" t="s">
        <v>20</v>
      </c>
      <c r="B456" s="5">
        <v>1750</v>
      </c>
      <c r="C456" s="7">
        <v>3.093E-7</v>
      </c>
      <c r="D456" s="6">
        <v>0.68</v>
      </c>
      <c r="E456" s="6">
        <v>46.66</v>
      </c>
      <c r="F456" s="6">
        <v>1.8</v>
      </c>
      <c r="G456" s="6">
        <v>0.47799999999999998</v>
      </c>
      <c r="H456" s="5">
        <v>0</v>
      </c>
      <c r="I456" s="27">
        <f t="shared" si="42"/>
        <v>1.26</v>
      </c>
      <c r="J456" s="27">
        <f t="shared" si="43"/>
        <v>0.23899999999999999</v>
      </c>
      <c r="K456" s="5">
        <v>286</v>
      </c>
      <c r="L456" s="5">
        <f t="shared" si="44"/>
        <v>0</v>
      </c>
      <c r="M456">
        <f t="shared" si="45"/>
        <v>0</v>
      </c>
      <c r="N456">
        <f t="shared" si="46"/>
        <v>0</v>
      </c>
      <c r="O456">
        <f t="shared" si="47"/>
        <v>0</v>
      </c>
    </row>
    <row r="457" spans="1:15">
      <c r="A457" s="5" t="s">
        <v>20</v>
      </c>
      <c r="B457" s="5">
        <v>1750</v>
      </c>
      <c r="C457" s="7">
        <v>0.1422840766</v>
      </c>
      <c r="D457" s="6">
        <v>0.68</v>
      </c>
      <c r="E457" s="6">
        <v>46.66</v>
      </c>
      <c r="F457" s="6">
        <v>1.8</v>
      </c>
      <c r="G457" s="6">
        <v>0.47799999999999998</v>
      </c>
      <c r="H457" s="5">
        <v>0</v>
      </c>
      <c r="I457" s="27">
        <f t="shared" si="42"/>
        <v>1.26</v>
      </c>
      <c r="J457" s="27">
        <f t="shared" si="43"/>
        <v>0.23899999999999999</v>
      </c>
      <c r="K457" s="5">
        <v>275</v>
      </c>
      <c r="L457" s="5">
        <f t="shared" si="44"/>
        <v>0</v>
      </c>
      <c r="M457">
        <f t="shared" si="45"/>
        <v>464</v>
      </c>
      <c r="N457">
        <f t="shared" si="46"/>
        <v>1</v>
      </c>
      <c r="O457">
        <f t="shared" si="47"/>
        <v>0.2</v>
      </c>
    </row>
    <row r="458" spans="1:15">
      <c r="A458" s="5" t="s">
        <v>20</v>
      </c>
      <c r="B458" s="5">
        <v>1750</v>
      </c>
      <c r="C458" s="7">
        <v>6.2786758999999999E-3</v>
      </c>
      <c r="D458" s="6">
        <v>0.68</v>
      </c>
      <c r="E458" s="6">
        <v>46.66</v>
      </c>
      <c r="F458" s="6">
        <v>1.8</v>
      </c>
      <c r="G458" s="6">
        <v>0.47799999999999998</v>
      </c>
      <c r="H458" s="5">
        <v>0</v>
      </c>
      <c r="I458" s="27">
        <f t="shared" si="42"/>
        <v>1.26</v>
      </c>
      <c r="J458" s="27">
        <f t="shared" si="43"/>
        <v>0.23899999999999999</v>
      </c>
      <c r="K458" s="5">
        <v>286</v>
      </c>
      <c r="L458" s="5">
        <f t="shared" si="44"/>
        <v>0</v>
      </c>
      <c r="M458">
        <f t="shared" si="45"/>
        <v>20</v>
      </c>
      <c r="N458">
        <f t="shared" si="46"/>
        <v>0</v>
      </c>
      <c r="O458">
        <f t="shared" si="47"/>
        <v>0</v>
      </c>
    </row>
    <row r="459" spans="1:15">
      <c r="A459" s="5" t="s">
        <v>20</v>
      </c>
      <c r="B459" s="5">
        <v>1750</v>
      </c>
      <c r="C459" s="7">
        <v>0.21880976199999999</v>
      </c>
      <c r="D459" s="6">
        <v>0.68</v>
      </c>
      <c r="E459" s="6">
        <v>46.66</v>
      </c>
      <c r="F459" s="6">
        <v>1.8</v>
      </c>
      <c r="G459" s="6">
        <v>0.47799999999999998</v>
      </c>
      <c r="H459" s="5">
        <v>0</v>
      </c>
      <c r="I459" s="27">
        <f t="shared" si="42"/>
        <v>1.26</v>
      </c>
      <c r="J459" s="27">
        <f t="shared" si="43"/>
        <v>0.23899999999999999</v>
      </c>
      <c r="K459" s="5">
        <v>250</v>
      </c>
      <c r="L459" s="5">
        <f t="shared" si="44"/>
        <v>1</v>
      </c>
      <c r="M459">
        <f t="shared" si="45"/>
        <v>714</v>
      </c>
      <c r="N459">
        <f t="shared" si="46"/>
        <v>2</v>
      </c>
      <c r="O459">
        <f t="shared" si="47"/>
        <v>0.4</v>
      </c>
    </row>
    <row r="460" spans="1:15">
      <c r="A460" s="5" t="s">
        <v>20</v>
      </c>
      <c r="B460" s="5">
        <v>1750</v>
      </c>
      <c r="C460" s="7">
        <v>0.1252566738</v>
      </c>
      <c r="D460" s="6">
        <v>0.68</v>
      </c>
      <c r="E460" s="6">
        <v>46.66</v>
      </c>
      <c r="F460" s="6">
        <v>1.8</v>
      </c>
      <c r="G460" s="6">
        <v>0.47799999999999998</v>
      </c>
      <c r="H460" s="5">
        <v>0</v>
      </c>
      <c r="I460" s="27">
        <f t="shared" si="42"/>
        <v>1.26</v>
      </c>
      <c r="J460" s="27">
        <f t="shared" si="43"/>
        <v>0.23899999999999999</v>
      </c>
      <c r="K460" s="5">
        <v>143</v>
      </c>
      <c r="L460" s="5">
        <f t="shared" si="44"/>
        <v>0</v>
      </c>
      <c r="M460">
        <f t="shared" si="45"/>
        <v>409</v>
      </c>
      <c r="N460">
        <f t="shared" si="46"/>
        <v>1</v>
      </c>
      <c r="O460">
        <f t="shared" si="47"/>
        <v>0.2</v>
      </c>
    </row>
    <row r="461" spans="1:15">
      <c r="A461" s="5" t="s">
        <v>20</v>
      </c>
      <c r="B461" s="5">
        <v>1750</v>
      </c>
      <c r="C461" s="7">
        <v>0.1229078139</v>
      </c>
      <c r="D461" s="6">
        <v>0.68</v>
      </c>
      <c r="E461" s="6">
        <v>46.66</v>
      </c>
      <c r="F461" s="6">
        <v>1.8</v>
      </c>
      <c r="G461" s="6">
        <v>0.47799999999999998</v>
      </c>
      <c r="H461" s="5">
        <v>0</v>
      </c>
      <c r="I461" s="27">
        <f t="shared" si="42"/>
        <v>1.26</v>
      </c>
      <c r="J461" s="27">
        <f t="shared" si="43"/>
        <v>0.23899999999999999</v>
      </c>
      <c r="K461" s="5">
        <v>140</v>
      </c>
      <c r="L461" s="5">
        <f t="shared" si="44"/>
        <v>0</v>
      </c>
      <c r="M461">
        <f t="shared" si="45"/>
        <v>401</v>
      </c>
      <c r="N461">
        <f t="shared" si="46"/>
        <v>1</v>
      </c>
      <c r="O461">
        <f t="shared" si="47"/>
        <v>0.2</v>
      </c>
    </row>
    <row r="462" spans="1:15">
      <c r="A462" s="5" t="s">
        <v>20</v>
      </c>
      <c r="B462" s="5">
        <v>1750</v>
      </c>
      <c r="C462" s="7">
        <v>2.78926813E-2</v>
      </c>
      <c r="D462" s="6">
        <v>0.76800000000000002</v>
      </c>
      <c r="E462" s="6">
        <v>46.66</v>
      </c>
      <c r="F462" s="6">
        <v>1.8</v>
      </c>
      <c r="G462" s="6">
        <v>0.47799999999999998</v>
      </c>
      <c r="H462" s="5">
        <v>0</v>
      </c>
      <c r="I462" s="27">
        <f t="shared" si="42"/>
        <v>1.26</v>
      </c>
      <c r="J462" s="27">
        <f t="shared" si="43"/>
        <v>0.23899999999999999</v>
      </c>
      <c r="K462" s="5">
        <v>36</v>
      </c>
      <c r="L462" s="5">
        <f t="shared" si="44"/>
        <v>0</v>
      </c>
      <c r="M462">
        <f t="shared" si="45"/>
        <v>103</v>
      </c>
      <c r="N462">
        <f t="shared" si="46"/>
        <v>0</v>
      </c>
      <c r="O462">
        <f t="shared" si="47"/>
        <v>0.1</v>
      </c>
    </row>
    <row r="463" spans="1:15">
      <c r="A463" s="5" t="s">
        <v>20</v>
      </c>
      <c r="B463" s="5">
        <v>1750</v>
      </c>
      <c r="C463" s="7">
        <v>0.1684948889</v>
      </c>
      <c r="D463" s="6">
        <v>0.68</v>
      </c>
      <c r="E463" s="6">
        <v>46.66</v>
      </c>
      <c r="F463" s="6">
        <v>1.8</v>
      </c>
      <c r="G463" s="6">
        <v>0.47799999999999998</v>
      </c>
      <c r="H463" s="5">
        <v>0</v>
      </c>
      <c r="I463" s="27">
        <f t="shared" si="42"/>
        <v>1.26</v>
      </c>
      <c r="J463" s="27">
        <f t="shared" si="43"/>
        <v>0.23899999999999999</v>
      </c>
      <c r="K463" s="5">
        <v>193</v>
      </c>
      <c r="L463" s="5">
        <f t="shared" si="44"/>
        <v>0</v>
      </c>
      <c r="M463">
        <f t="shared" si="45"/>
        <v>550</v>
      </c>
      <c r="N463">
        <f t="shared" si="46"/>
        <v>2</v>
      </c>
      <c r="O463">
        <f t="shared" si="47"/>
        <v>0.3</v>
      </c>
    </row>
    <row r="464" spans="1:15">
      <c r="A464" s="5" t="s">
        <v>20</v>
      </c>
      <c r="B464" s="5">
        <v>1750</v>
      </c>
      <c r="C464" s="7">
        <v>4.0322308699999997E-2</v>
      </c>
      <c r="D464" s="6">
        <v>0.76800000000000002</v>
      </c>
      <c r="E464" s="6">
        <v>46.66</v>
      </c>
      <c r="F464" s="6">
        <v>1.8</v>
      </c>
      <c r="G464" s="6">
        <v>0.47799999999999998</v>
      </c>
      <c r="H464" s="5">
        <v>0</v>
      </c>
      <c r="I464" s="27">
        <f t="shared" si="42"/>
        <v>1.26</v>
      </c>
      <c r="J464" s="27">
        <f t="shared" si="43"/>
        <v>0.23899999999999999</v>
      </c>
      <c r="K464" s="5">
        <v>52</v>
      </c>
      <c r="L464" s="5">
        <f t="shared" si="44"/>
        <v>0</v>
      </c>
      <c r="M464">
        <f t="shared" si="45"/>
        <v>149</v>
      </c>
      <c r="N464">
        <f t="shared" si="46"/>
        <v>0</v>
      </c>
      <c r="O464">
        <f t="shared" si="47"/>
        <v>0.1</v>
      </c>
    </row>
    <row r="465" spans="1:15">
      <c r="A465" s="5" t="s">
        <v>20</v>
      </c>
      <c r="B465" s="5">
        <v>1750</v>
      </c>
      <c r="C465" s="7">
        <v>0.1444463278</v>
      </c>
      <c r="D465" s="6">
        <v>0.68</v>
      </c>
      <c r="E465" s="6">
        <v>46.66</v>
      </c>
      <c r="F465" s="6">
        <v>1.8</v>
      </c>
      <c r="G465" s="6">
        <v>0.47799999999999998</v>
      </c>
      <c r="H465" s="5">
        <v>0</v>
      </c>
      <c r="I465" s="27">
        <f t="shared" si="42"/>
        <v>1.26</v>
      </c>
      <c r="J465" s="27">
        <f t="shared" si="43"/>
        <v>0.23899999999999999</v>
      </c>
      <c r="K465" s="5">
        <v>165</v>
      </c>
      <c r="L465" s="5">
        <f t="shared" si="44"/>
        <v>0</v>
      </c>
      <c r="M465">
        <f t="shared" si="45"/>
        <v>471</v>
      </c>
      <c r="N465">
        <f t="shared" si="46"/>
        <v>1</v>
      </c>
      <c r="O465">
        <f t="shared" si="47"/>
        <v>0.2</v>
      </c>
    </row>
    <row r="466" spans="1:15">
      <c r="A466" s="5" t="s">
        <v>20</v>
      </c>
      <c r="B466" s="5">
        <v>1750</v>
      </c>
      <c r="C466" s="7">
        <v>1.17318987E-2</v>
      </c>
      <c r="D466" s="6">
        <v>0.76800000000000002</v>
      </c>
      <c r="E466" s="6">
        <v>46.66</v>
      </c>
      <c r="F466" s="6">
        <v>1.8</v>
      </c>
      <c r="G466" s="6">
        <v>0.47799999999999998</v>
      </c>
      <c r="H466" s="5">
        <v>0</v>
      </c>
      <c r="I466" s="27">
        <f t="shared" si="42"/>
        <v>1.26</v>
      </c>
      <c r="J466" s="27">
        <f t="shared" si="43"/>
        <v>0.23899999999999999</v>
      </c>
      <c r="K466" s="5">
        <v>15</v>
      </c>
      <c r="L466" s="5">
        <f t="shared" si="44"/>
        <v>0</v>
      </c>
      <c r="M466">
        <f t="shared" si="45"/>
        <v>43</v>
      </c>
      <c r="N466">
        <f t="shared" si="46"/>
        <v>0</v>
      </c>
      <c r="O466">
        <f t="shared" si="47"/>
        <v>0</v>
      </c>
    </row>
    <row r="467" spans="1:15">
      <c r="A467" s="5" t="s">
        <v>20</v>
      </c>
      <c r="B467" s="5">
        <v>1750</v>
      </c>
      <c r="C467" s="7">
        <v>2.2920951000000001E-3</v>
      </c>
      <c r="D467" s="6">
        <v>0.76800000000000002</v>
      </c>
      <c r="E467" s="6">
        <v>46.66</v>
      </c>
      <c r="F467" s="6">
        <v>1.8</v>
      </c>
      <c r="G467" s="6">
        <v>0.47799999999999998</v>
      </c>
      <c r="H467" s="5">
        <v>0</v>
      </c>
      <c r="I467" s="27">
        <f t="shared" si="42"/>
        <v>1.26</v>
      </c>
      <c r="J467" s="27">
        <f t="shared" si="43"/>
        <v>0.23899999999999999</v>
      </c>
      <c r="K467" s="5">
        <v>3</v>
      </c>
      <c r="L467" s="5">
        <f t="shared" si="44"/>
        <v>0</v>
      </c>
      <c r="M467">
        <f t="shared" si="45"/>
        <v>8</v>
      </c>
      <c r="N467">
        <f t="shared" si="46"/>
        <v>0</v>
      </c>
      <c r="O467">
        <f t="shared" si="47"/>
        <v>0</v>
      </c>
    </row>
    <row r="468" spans="1:15">
      <c r="A468" s="5" t="s">
        <v>20</v>
      </c>
      <c r="B468" s="5">
        <v>1750</v>
      </c>
      <c r="C468" s="7">
        <v>0.24997338429999999</v>
      </c>
      <c r="D468" s="6">
        <v>0.68</v>
      </c>
      <c r="E468" s="6">
        <v>46.66</v>
      </c>
      <c r="F468" s="6">
        <v>1.8</v>
      </c>
      <c r="G468" s="6">
        <v>0.47799999999999998</v>
      </c>
      <c r="H468" s="5">
        <v>0</v>
      </c>
      <c r="I468" s="27">
        <f t="shared" si="42"/>
        <v>1.26</v>
      </c>
      <c r="J468" s="27">
        <f t="shared" si="43"/>
        <v>0.23899999999999999</v>
      </c>
      <c r="K468" s="5">
        <v>286</v>
      </c>
      <c r="L468" s="5">
        <f t="shared" si="44"/>
        <v>1</v>
      </c>
      <c r="M468">
        <f t="shared" si="45"/>
        <v>815</v>
      </c>
      <c r="N468">
        <f t="shared" si="46"/>
        <v>2</v>
      </c>
      <c r="O468">
        <f t="shared" si="47"/>
        <v>0.4</v>
      </c>
    </row>
    <row r="469" spans="1:15">
      <c r="A469" s="5" t="s">
        <v>20</v>
      </c>
      <c r="B469" s="5">
        <v>1750</v>
      </c>
      <c r="C469" s="7">
        <v>9.7936879800000001E-2</v>
      </c>
      <c r="D469" s="6">
        <v>0.68</v>
      </c>
      <c r="E469" s="6">
        <v>46.66</v>
      </c>
      <c r="F469" s="6">
        <v>1.8</v>
      </c>
      <c r="G469" s="6">
        <v>0.47799999999999998</v>
      </c>
      <c r="H469" s="5">
        <v>0</v>
      </c>
      <c r="I469" s="27">
        <f t="shared" si="42"/>
        <v>1.26</v>
      </c>
      <c r="J469" s="27">
        <f t="shared" si="43"/>
        <v>0.23899999999999999</v>
      </c>
      <c r="K469" s="5">
        <v>112</v>
      </c>
      <c r="L469" s="5">
        <f t="shared" si="44"/>
        <v>0</v>
      </c>
      <c r="M469">
        <f t="shared" si="45"/>
        <v>319</v>
      </c>
      <c r="N469">
        <f t="shared" si="46"/>
        <v>1</v>
      </c>
      <c r="O469">
        <f t="shared" si="47"/>
        <v>0.2</v>
      </c>
    </row>
    <row r="470" spans="1:15">
      <c r="A470" s="5" t="s">
        <v>20</v>
      </c>
      <c r="B470" s="5">
        <v>1750</v>
      </c>
      <c r="C470" s="7">
        <v>0.24997338429999999</v>
      </c>
      <c r="D470" s="6">
        <v>0.68</v>
      </c>
      <c r="E470" s="6">
        <v>46.66</v>
      </c>
      <c r="F470" s="6">
        <v>1.8</v>
      </c>
      <c r="G470" s="6">
        <v>0.47799999999999998</v>
      </c>
      <c r="H470" s="5">
        <v>0</v>
      </c>
      <c r="I470" s="27">
        <f t="shared" si="42"/>
        <v>1.26</v>
      </c>
      <c r="J470" s="27">
        <f t="shared" si="43"/>
        <v>0.23899999999999999</v>
      </c>
      <c r="K470" s="5">
        <v>286</v>
      </c>
      <c r="L470" s="5">
        <f t="shared" si="44"/>
        <v>1</v>
      </c>
      <c r="M470">
        <f t="shared" si="45"/>
        <v>815</v>
      </c>
      <c r="N470">
        <f t="shared" si="46"/>
        <v>2</v>
      </c>
      <c r="O470">
        <f t="shared" si="47"/>
        <v>0.4</v>
      </c>
    </row>
    <row r="471" spans="1:15">
      <c r="A471" s="5" t="s">
        <v>20</v>
      </c>
      <c r="B471" s="5">
        <v>1750</v>
      </c>
      <c r="C471" s="7">
        <v>1.09820808E-2</v>
      </c>
      <c r="D471" s="6">
        <v>0.76800000000000002</v>
      </c>
      <c r="E471" s="6">
        <v>46.66</v>
      </c>
      <c r="F471" s="6">
        <v>1.8</v>
      </c>
      <c r="G471" s="6">
        <v>0.47799999999999998</v>
      </c>
      <c r="H471" s="5">
        <v>0</v>
      </c>
      <c r="I471" s="27">
        <f t="shared" si="42"/>
        <v>1.26</v>
      </c>
      <c r="J471" s="27">
        <f t="shared" si="43"/>
        <v>0.23899999999999999</v>
      </c>
      <c r="K471" s="5">
        <v>14</v>
      </c>
      <c r="L471" s="5">
        <f t="shared" si="44"/>
        <v>0</v>
      </c>
      <c r="M471">
        <f t="shared" si="45"/>
        <v>40</v>
      </c>
      <c r="N471">
        <f t="shared" si="46"/>
        <v>0</v>
      </c>
      <c r="O471">
        <f t="shared" si="47"/>
        <v>0</v>
      </c>
    </row>
    <row r="472" spans="1:15">
      <c r="A472" s="5" t="s">
        <v>20</v>
      </c>
      <c r="B472" s="5">
        <v>1750</v>
      </c>
      <c r="C472" s="7">
        <v>5.7720705000000004E-3</v>
      </c>
      <c r="D472" s="6">
        <v>0.76800000000000002</v>
      </c>
      <c r="E472" s="6">
        <v>46.66</v>
      </c>
      <c r="F472" s="6">
        <v>1.8</v>
      </c>
      <c r="G472" s="6">
        <v>0.47799999999999998</v>
      </c>
      <c r="H472" s="5">
        <v>0</v>
      </c>
      <c r="I472" s="27">
        <f t="shared" si="42"/>
        <v>1.26</v>
      </c>
      <c r="J472" s="27">
        <f t="shared" si="43"/>
        <v>0.23899999999999999</v>
      </c>
      <c r="K472" s="5">
        <v>7</v>
      </c>
      <c r="L472" s="5">
        <f t="shared" si="44"/>
        <v>0</v>
      </c>
      <c r="M472">
        <f t="shared" si="45"/>
        <v>21</v>
      </c>
      <c r="N472">
        <f t="shared" si="46"/>
        <v>0</v>
      </c>
      <c r="O472">
        <f t="shared" si="47"/>
        <v>0</v>
      </c>
    </row>
    <row r="473" spans="1:15">
      <c r="A473" s="5" t="s">
        <v>20</v>
      </c>
      <c r="B473" s="5">
        <v>1750</v>
      </c>
      <c r="C473" s="7">
        <v>4.1350589799999997E-2</v>
      </c>
      <c r="D473" s="6">
        <v>0.76800000000000002</v>
      </c>
      <c r="E473" s="6">
        <v>46.66</v>
      </c>
      <c r="F473" s="6">
        <v>1.8</v>
      </c>
      <c r="G473" s="6">
        <v>0.47799999999999998</v>
      </c>
      <c r="H473" s="5">
        <v>0</v>
      </c>
      <c r="I473" s="27">
        <f t="shared" si="42"/>
        <v>1.26</v>
      </c>
      <c r="J473" s="27">
        <f t="shared" si="43"/>
        <v>0.23899999999999999</v>
      </c>
      <c r="K473" s="5">
        <v>53</v>
      </c>
      <c r="L473" s="5">
        <f t="shared" si="44"/>
        <v>0</v>
      </c>
      <c r="M473">
        <f t="shared" si="45"/>
        <v>152</v>
      </c>
      <c r="N473">
        <f t="shared" si="46"/>
        <v>0</v>
      </c>
      <c r="O473">
        <f t="shared" si="47"/>
        <v>0.1</v>
      </c>
    </row>
    <row r="474" spans="1:15">
      <c r="A474" s="5" t="s">
        <v>20</v>
      </c>
      <c r="B474" s="5">
        <v>1750</v>
      </c>
      <c r="C474" s="7">
        <v>0.1096898538</v>
      </c>
      <c r="D474" s="6">
        <v>0.752</v>
      </c>
      <c r="E474" s="6">
        <v>46.66</v>
      </c>
      <c r="F474" s="6">
        <v>1.8</v>
      </c>
      <c r="G474" s="6">
        <v>0.47799999999999998</v>
      </c>
      <c r="H474" s="5">
        <v>0</v>
      </c>
      <c r="I474" s="27">
        <f t="shared" si="42"/>
        <v>1.26</v>
      </c>
      <c r="J474" s="27">
        <f t="shared" si="43"/>
        <v>0.23899999999999999</v>
      </c>
      <c r="K474" s="5">
        <v>139</v>
      </c>
      <c r="L474" s="5">
        <f t="shared" si="44"/>
        <v>0</v>
      </c>
      <c r="M474">
        <f t="shared" si="45"/>
        <v>396</v>
      </c>
      <c r="N474">
        <f t="shared" si="46"/>
        <v>1</v>
      </c>
      <c r="O474">
        <f t="shared" si="47"/>
        <v>0.2</v>
      </c>
    </row>
    <row r="475" spans="1:15">
      <c r="A475" s="5" t="s">
        <v>20</v>
      </c>
      <c r="B475" s="5">
        <v>1750</v>
      </c>
      <c r="C475" s="7">
        <v>0.1125733001</v>
      </c>
      <c r="D475" s="6">
        <v>0.752</v>
      </c>
      <c r="E475" s="6">
        <v>46.66</v>
      </c>
      <c r="F475" s="6">
        <v>1.8</v>
      </c>
      <c r="G475" s="6">
        <v>0.47799999999999998</v>
      </c>
      <c r="H475" s="5">
        <v>0</v>
      </c>
      <c r="I475" s="27">
        <f t="shared" si="42"/>
        <v>1.26</v>
      </c>
      <c r="J475" s="27">
        <f t="shared" si="43"/>
        <v>0.23899999999999999</v>
      </c>
      <c r="K475" s="5">
        <v>142</v>
      </c>
      <c r="L475" s="5">
        <f t="shared" si="44"/>
        <v>0</v>
      </c>
      <c r="M475">
        <f t="shared" si="45"/>
        <v>406</v>
      </c>
      <c r="N475">
        <f t="shared" si="46"/>
        <v>1</v>
      </c>
      <c r="O475">
        <f t="shared" si="47"/>
        <v>0.2</v>
      </c>
    </row>
    <row r="476" spans="1:15">
      <c r="A476" s="5" t="s">
        <v>20</v>
      </c>
      <c r="B476" s="5">
        <v>1750</v>
      </c>
      <c r="C476" s="7">
        <v>3.5975692300000001E-2</v>
      </c>
      <c r="D476" s="6">
        <v>0.76800000000000002</v>
      </c>
      <c r="E476" s="6">
        <v>46.66</v>
      </c>
      <c r="F476" s="6">
        <v>1.8</v>
      </c>
      <c r="G476" s="6">
        <v>0.47799999999999998</v>
      </c>
      <c r="H476" s="5">
        <v>0</v>
      </c>
      <c r="I476" s="27">
        <f t="shared" si="42"/>
        <v>1.26</v>
      </c>
      <c r="J476" s="27">
        <f t="shared" si="43"/>
        <v>0.23899999999999999</v>
      </c>
      <c r="K476" s="5">
        <v>46</v>
      </c>
      <c r="L476" s="5">
        <f t="shared" si="44"/>
        <v>0</v>
      </c>
      <c r="M476">
        <f t="shared" si="45"/>
        <v>133</v>
      </c>
      <c r="N476">
        <f t="shared" si="46"/>
        <v>0</v>
      </c>
      <c r="O476">
        <f t="shared" si="47"/>
        <v>0.1</v>
      </c>
    </row>
    <row r="477" spans="1:15">
      <c r="A477" s="5" t="s">
        <v>20</v>
      </c>
      <c r="B477" s="5">
        <v>1750</v>
      </c>
      <c r="C477" s="7">
        <v>0.17421748610000001</v>
      </c>
      <c r="D477" s="6">
        <v>0.752</v>
      </c>
      <c r="E477" s="6">
        <v>46.66</v>
      </c>
      <c r="F477" s="6">
        <v>1.8</v>
      </c>
      <c r="G477" s="6">
        <v>0.47799999999999998</v>
      </c>
      <c r="H477" s="5">
        <v>0</v>
      </c>
      <c r="I477" s="27">
        <f t="shared" si="42"/>
        <v>1.26</v>
      </c>
      <c r="J477" s="27">
        <f t="shared" si="43"/>
        <v>0.23899999999999999</v>
      </c>
      <c r="K477" s="5">
        <v>220</v>
      </c>
      <c r="L477" s="5">
        <f t="shared" si="44"/>
        <v>1</v>
      </c>
      <c r="M477">
        <f t="shared" si="45"/>
        <v>628</v>
      </c>
      <c r="N477">
        <f t="shared" si="46"/>
        <v>2</v>
      </c>
      <c r="O477">
        <f t="shared" si="47"/>
        <v>0.3</v>
      </c>
    </row>
    <row r="478" spans="1:15">
      <c r="A478" s="5" t="s">
        <v>20</v>
      </c>
      <c r="B478" s="5">
        <v>1750</v>
      </c>
      <c r="C478" s="7">
        <v>0.13937809449999999</v>
      </c>
      <c r="D478" s="6">
        <v>0.76800000000000002</v>
      </c>
      <c r="E478" s="6">
        <v>46.66</v>
      </c>
      <c r="F478" s="6">
        <v>1.8</v>
      </c>
      <c r="G478" s="6">
        <v>0.47799999999999998</v>
      </c>
      <c r="H478" s="5">
        <v>0</v>
      </c>
      <c r="I478" s="27">
        <f t="shared" si="42"/>
        <v>1.26</v>
      </c>
      <c r="J478" s="27">
        <f t="shared" si="43"/>
        <v>0.23899999999999999</v>
      </c>
      <c r="K478" s="5">
        <v>180</v>
      </c>
      <c r="L478" s="5">
        <f t="shared" si="44"/>
        <v>0</v>
      </c>
      <c r="M478">
        <f t="shared" si="45"/>
        <v>513</v>
      </c>
      <c r="N478">
        <f t="shared" si="46"/>
        <v>1</v>
      </c>
      <c r="O478">
        <f t="shared" si="47"/>
        <v>0.3</v>
      </c>
    </row>
    <row r="479" spans="1:15">
      <c r="A479" s="5" t="s">
        <v>20</v>
      </c>
      <c r="B479" s="5">
        <v>1750</v>
      </c>
      <c r="C479" s="7">
        <v>5.8178518999999996E-3</v>
      </c>
      <c r="D479" s="6">
        <v>0.76800000000000002</v>
      </c>
      <c r="E479" s="6">
        <v>46.66</v>
      </c>
      <c r="F479" s="6">
        <v>1.8</v>
      </c>
      <c r="G479" s="6">
        <v>0.47799999999999998</v>
      </c>
      <c r="H479" s="5">
        <v>0</v>
      </c>
      <c r="I479" s="27">
        <f t="shared" si="42"/>
        <v>1.26</v>
      </c>
      <c r="J479" s="27">
        <f t="shared" si="43"/>
        <v>0.23899999999999999</v>
      </c>
      <c r="K479" s="5">
        <v>8</v>
      </c>
      <c r="L479" s="5">
        <f t="shared" si="44"/>
        <v>0</v>
      </c>
      <c r="M479">
        <f t="shared" si="45"/>
        <v>21</v>
      </c>
      <c r="N479">
        <f t="shared" si="46"/>
        <v>0</v>
      </c>
      <c r="O479">
        <f t="shared" si="47"/>
        <v>0</v>
      </c>
    </row>
    <row r="480" spans="1:15">
      <c r="A480" s="5" t="s">
        <v>20</v>
      </c>
      <c r="B480" s="5">
        <v>1750</v>
      </c>
      <c r="C480" s="7">
        <v>9.0777435700000006E-2</v>
      </c>
      <c r="D480" s="6">
        <v>0.68</v>
      </c>
      <c r="E480" s="6">
        <v>46.66</v>
      </c>
      <c r="F480" s="6">
        <v>1.8</v>
      </c>
      <c r="G480" s="6">
        <v>0.47799999999999998</v>
      </c>
      <c r="H480" s="5">
        <v>0</v>
      </c>
      <c r="I480" s="27">
        <f t="shared" si="42"/>
        <v>1.26</v>
      </c>
      <c r="J480" s="27">
        <f t="shared" si="43"/>
        <v>0.23899999999999999</v>
      </c>
      <c r="K480" s="5">
        <v>104</v>
      </c>
      <c r="L480" s="5">
        <f t="shared" si="44"/>
        <v>0</v>
      </c>
      <c r="M480">
        <f t="shared" si="45"/>
        <v>296</v>
      </c>
      <c r="N480">
        <f t="shared" si="46"/>
        <v>1</v>
      </c>
      <c r="O480">
        <f t="shared" si="47"/>
        <v>0.2</v>
      </c>
    </row>
    <row r="481" spans="1:15">
      <c r="A481" s="5" t="s">
        <v>20</v>
      </c>
      <c r="B481" s="5">
        <v>1750</v>
      </c>
      <c r="C481" s="7">
        <v>9.8705764200000004E-2</v>
      </c>
      <c r="D481" s="6">
        <v>0.76800000000000002</v>
      </c>
      <c r="E481" s="6">
        <v>46.66</v>
      </c>
      <c r="F481" s="6">
        <v>1.8</v>
      </c>
      <c r="G481" s="6">
        <v>0.47799999999999998</v>
      </c>
      <c r="H481" s="5">
        <v>0</v>
      </c>
      <c r="I481" s="27">
        <f t="shared" si="42"/>
        <v>1.26</v>
      </c>
      <c r="J481" s="27">
        <f t="shared" si="43"/>
        <v>0.23899999999999999</v>
      </c>
      <c r="K481" s="5">
        <v>127</v>
      </c>
      <c r="L481" s="5">
        <f t="shared" si="44"/>
        <v>0</v>
      </c>
      <c r="M481">
        <f t="shared" si="45"/>
        <v>364</v>
      </c>
      <c r="N481">
        <f t="shared" si="46"/>
        <v>1</v>
      </c>
      <c r="O481">
        <f t="shared" si="47"/>
        <v>0.2</v>
      </c>
    </row>
    <row r="482" spans="1:15">
      <c r="A482" s="5" t="s">
        <v>20</v>
      </c>
      <c r="B482" s="5">
        <v>1750</v>
      </c>
      <c r="C482" s="7">
        <v>4.8158246100000003E-2</v>
      </c>
      <c r="D482" s="6">
        <v>0.68</v>
      </c>
      <c r="E482" s="6">
        <v>46.66</v>
      </c>
      <c r="F482" s="6">
        <v>1.8</v>
      </c>
      <c r="G482" s="6">
        <v>0.47799999999999998</v>
      </c>
      <c r="H482" s="5">
        <v>0</v>
      </c>
      <c r="I482" s="27">
        <f t="shared" si="42"/>
        <v>1.26</v>
      </c>
      <c r="J482" s="27">
        <f t="shared" si="43"/>
        <v>0.23899999999999999</v>
      </c>
      <c r="K482" s="5">
        <v>55</v>
      </c>
      <c r="L482" s="5">
        <f t="shared" si="44"/>
        <v>0</v>
      </c>
      <c r="M482">
        <f t="shared" si="45"/>
        <v>157</v>
      </c>
      <c r="N482">
        <f t="shared" si="46"/>
        <v>0</v>
      </c>
      <c r="O482">
        <f t="shared" si="47"/>
        <v>0.1</v>
      </c>
    </row>
    <row r="483" spans="1:15">
      <c r="A483" s="5" t="s">
        <v>20</v>
      </c>
      <c r="B483" s="5">
        <v>1750</v>
      </c>
      <c r="C483" s="7">
        <v>0.1120682678</v>
      </c>
      <c r="D483" s="6">
        <v>0.752</v>
      </c>
      <c r="E483" s="6">
        <v>46.66</v>
      </c>
      <c r="F483" s="6">
        <v>1.8</v>
      </c>
      <c r="G483" s="6">
        <v>0.47799999999999998</v>
      </c>
      <c r="H483" s="5">
        <v>0</v>
      </c>
      <c r="I483" s="27">
        <f t="shared" si="42"/>
        <v>1.26</v>
      </c>
      <c r="J483" s="27">
        <f t="shared" si="43"/>
        <v>0.23899999999999999</v>
      </c>
      <c r="K483" s="5">
        <v>142</v>
      </c>
      <c r="L483" s="5">
        <f t="shared" si="44"/>
        <v>0</v>
      </c>
      <c r="M483">
        <f t="shared" si="45"/>
        <v>404</v>
      </c>
      <c r="N483">
        <f t="shared" si="46"/>
        <v>1</v>
      </c>
      <c r="O483">
        <f t="shared" si="47"/>
        <v>0.2</v>
      </c>
    </row>
    <row r="484" spans="1:15">
      <c r="A484" s="5" t="s">
        <v>20</v>
      </c>
      <c r="B484" s="5">
        <v>1750</v>
      </c>
      <c r="C484" s="7">
        <v>3.6288909299999998E-2</v>
      </c>
      <c r="D484" s="6">
        <v>0.76800000000000002</v>
      </c>
      <c r="E484" s="6">
        <v>46.66</v>
      </c>
      <c r="F484" s="6">
        <v>1.8</v>
      </c>
      <c r="G484" s="6">
        <v>0.47799999999999998</v>
      </c>
      <c r="H484" s="5">
        <v>0</v>
      </c>
      <c r="I484" s="27">
        <f t="shared" si="42"/>
        <v>1.26</v>
      </c>
      <c r="J484" s="27">
        <f t="shared" si="43"/>
        <v>0.23899999999999999</v>
      </c>
      <c r="K484" s="5">
        <v>47</v>
      </c>
      <c r="L484" s="5">
        <f t="shared" si="44"/>
        <v>0</v>
      </c>
      <c r="M484">
        <f t="shared" si="45"/>
        <v>134</v>
      </c>
      <c r="N484">
        <f t="shared" si="46"/>
        <v>0</v>
      </c>
      <c r="O484">
        <f t="shared" si="47"/>
        <v>0.1</v>
      </c>
    </row>
    <row r="485" spans="1:15">
      <c r="A485" s="5" t="s">
        <v>20</v>
      </c>
      <c r="B485" s="5">
        <v>1750</v>
      </c>
      <c r="C485" s="7">
        <v>3.55283557E-2</v>
      </c>
      <c r="D485" s="6">
        <v>0.752</v>
      </c>
      <c r="E485" s="6">
        <v>46.66</v>
      </c>
      <c r="F485" s="6">
        <v>1.8</v>
      </c>
      <c r="G485" s="6">
        <v>0.47799999999999998</v>
      </c>
      <c r="H485" s="5">
        <v>0</v>
      </c>
      <c r="I485" s="27">
        <f t="shared" si="42"/>
        <v>1.26</v>
      </c>
      <c r="J485" s="27">
        <f t="shared" si="43"/>
        <v>0.23899999999999999</v>
      </c>
      <c r="K485" s="5">
        <v>45</v>
      </c>
      <c r="L485" s="5">
        <f t="shared" si="44"/>
        <v>0</v>
      </c>
      <c r="M485">
        <f t="shared" si="45"/>
        <v>128</v>
      </c>
      <c r="N485">
        <f t="shared" si="46"/>
        <v>0</v>
      </c>
      <c r="O485">
        <f t="shared" si="47"/>
        <v>0.1</v>
      </c>
    </row>
    <row r="486" spans="1:15">
      <c r="A486" s="5" t="s">
        <v>20</v>
      </c>
      <c r="B486" s="5">
        <v>1750</v>
      </c>
      <c r="C486" s="7">
        <v>0.1127931293</v>
      </c>
      <c r="D486" s="6">
        <v>0.68</v>
      </c>
      <c r="E486" s="6">
        <v>46.66</v>
      </c>
      <c r="F486" s="6">
        <v>1.8</v>
      </c>
      <c r="G486" s="6">
        <v>0.47799999999999998</v>
      </c>
      <c r="H486" s="5">
        <v>0</v>
      </c>
      <c r="I486" s="27">
        <f t="shared" si="42"/>
        <v>1.26</v>
      </c>
      <c r="J486" s="27">
        <f t="shared" si="43"/>
        <v>0.23899999999999999</v>
      </c>
      <c r="K486" s="5">
        <v>129</v>
      </c>
      <c r="L486" s="5">
        <f t="shared" si="44"/>
        <v>0</v>
      </c>
      <c r="M486">
        <f t="shared" si="45"/>
        <v>368</v>
      </c>
      <c r="N486">
        <f t="shared" si="46"/>
        <v>1</v>
      </c>
      <c r="O486">
        <f t="shared" si="47"/>
        <v>0.2</v>
      </c>
    </row>
    <row r="487" spans="1:15">
      <c r="A487" s="5" t="s">
        <v>20</v>
      </c>
      <c r="B487" s="5">
        <v>1750</v>
      </c>
      <c r="C487" s="7">
        <v>7.80052985E-2</v>
      </c>
      <c r="D487" s="6">
        <v>0.68</v>
      </c>
      <c r="E487" s="6">
        <v>46.66</v>
      </c>
      <c r="F487" s="6">
        <v>1.8</v>
      </c>
      <c r="G487" s="6">
        <v>0.47799999999999998</v>
      </c>
      <c r="H487" s="5">
        <v>0</v>
      </c>
      <c r="I487" s="27">
        <f t="shared" si="42"/>
        <v>1.26</v>
      </c>
      <c r="J487" s="27">
        <f t="shared" si="43"/>
        <v>0.23899999999999999</v>
      </c>
      <c r="K487" s="5">
        <v>89</v>
      </c>
      <c r="L487" s="5">
        <f t="shared" si="44"/>
        <v>0</v>
      </c>
      <c r="M487">
        <f t="shared" si="45"/>
        <v>254</v>
      </c>
      <c r="N487">
        <f t="shared" si="46"/>
        <v>1</v>
      </c>
      <c r="O487">
        <f t="shared" si="47"/>
        <v>0.1</v>
      </c>
    </row>
    <row r="488" spans="1:15">
      <c r="A488" s="5" t="s">
        <v>20</v>
      </c>
      <c r="B488" s="5">
        <v>1750</v>
      </c>
      <c r="C488" s="7">
        <v>0.1753510861</v>
      </c>
      <c r="D488" s="6">
        <v>0.752</v>
      </c>
      <c r="E488" s="6">
        <v>46.66</v>
      </c>
      <c r="F488" s="6">
        <v>1.8</v>
      </c>
      <c r="G488" s="6">
        <v>0.47799999999999998</v>
      </c>
      <c r="H488" s="5">
        <v>0</v>
      </c>
      <c r="I488" s="27">
        <f t="shared" si="42"/>
        <v>1.26</v>
      </c>
      <c r="J488" s="27">
        <f t="shared" si="43"/>
        <v>0.23899999999999999</v>
      </c>
      <c r="K488" s="5">
        <v>222</v>
      </c>
      <c r="L488" s="5">
        <f t="shared" si="44"/>
        <v>1</v>
      </c>
      <c r="M488">
        <f t="shared" si="45"/>
        <v>632</v>
      </c>
      <c r="N488">
        <f t="shared" si="46"/>
        <v>2</v>
      </c>
      <c r="O488">
        <f t="shared" si="47"/>
        <v>0.3</v>
      </c>
    </row>
    <row r="489" spans="1:15">
      <c r="A489" s="5" t="s">
        <v>20</v>
      </c>
      <c r="B489" s="5">
        <v>8140</v>
      </c>
      <c r="C489" s="7">
        <v>0.15285457690000001</v>
      </c>
      <c r="D489" s="6">
        <v>0.77700000000000002</v>
      </c>
      <c r="E489" s="6">
        <v>46.66</v>
      </c>
      <c r="F489" s="6">
        <v>1.18</v>
      </c>
      <c r="G489" s="6">
        <v>0.48</v>
      </c>
      <c r="H489" s="5">
        <v>0</v>
      </c>
      <c r="I489" s="27">
        <f t="shared" si="42"/>
        <v>0.82599999999999996</v>
      </c>
      <c r="J489" s="27">
        <f t="shared" si="43"/>
        <v>0.24</v>
      </c>
      <c r="K489" s="5">
        <v>220</v>
      </c>
      <c r="L489" s="5">
        <f t="shared" si="44"/>
        <v>0</v>
      </c>
      <c r="M489">
        <f t="shared" si="45"/>
        <v>570</v>
      </c>
      <c r="N489">
        <f t="shared" si="46"/>
        <v>1</v>
      </c>
      <c r="O489">
        <f t="shared" si="47"/>
        <v>0.3</v>
      </c>
    </row>
    <row r="490" spans="1:15">
      <c r="A490" s="5" t="s">
        <v>20</v>
      </c>
      <c r="B490" s="5">
        <v>1750</v>
      </c>
      <c r="C490" s="7">
        <v>0.1117942957</v>
      </c>
      <c r="D490" s="6">
        <v>0.76800000000000002</v>
      </c>
      <c r="E490" s="6">
        <v>46.66</v>
      </c>
      <c r="F490" s="6">
        <v>1.8</v>
      </c>
      <c r="G490" s="6">
        <v>0.47799999999999998</v>
      </c>
      <c r="H490" s="5">
        <v>0</v>
      </c>
      <c r="I490" s="27">
        <f t="shared" si="42"/>
        <v>1.26</v>
      </c>
      <c r="J490" s="27">
        <f t="shared" si="43"/>
        <v>0.23899999999999999</v>
      </c>
      <c r="K490" s="5">
        <v>144</v>
      </c>
      <c r="L490" s="5">
        <f t="shared" si="44"/>
        <v>0</v>
      </c>
      <c r="M490">
        <f t="shared" si="45"/>
        <v>412</v>
      </c>
      <c r="N490">
        <f t="shared" si="46"/>
        <v>1</v>
      </c>
      <c r="O490">
        <f t="shared" si="47"/>
        <v>0.2</v>
      </c>
    </row>
    <row r="491" spans="1:15">
      <c r="A491" s="5" t="s">
        <v>20</v>
      </c>
      <c r="B491" s="5">
        <v>1750</v>
      </c>
      <c r="C491" s="7">
        <v>5.8944360600000002E-2</v>
      </c>
      <c r="D491" s="6">
        <v>0.752</v>
      </c>
      <c r="E491" s="6">
        <v>46.66</v>
      </c>
      <c r="F491" s="6">
        <v>1.8</v>
      </c>
      <c r="G491" s="6">
        <v>0.47799999999999998</v>
      </c>
      <c r="H491" s="5">
        <v>0</v>
      </c>
      <c r="I491" s="27">
        <f t="shared" si="42"/>
        <v>1.26</v>
      </c>
      <c r="J491" s="27">
        <f t="shared" si="43"/>
        <v>0.23899999999999999</v>
      </c>
      <c r="K491" s="5">
        <v>74</v>
      </c>
      <c r="L491" s="5">
        <f t="shared" si="44"/>
        <v>0</v>
      </c>
      <c r="M491">
        <f t="shared" si="45"/>
        <v>213</v>
      </c>
      <c r="N491">
        <f t="shared" si="46"/>
        <v>1</v>
      </c>
      <c r="O491">
        <f t="shared" si="47"/>
        <v>0.1</v>
      </c>
    </row>
    <row r="492" spans="1:15">
      <c r="A492" s="5" t="s">
        <v>20</v>
      </c>
      <c r="B492" s="5">
        <v>1750</v>
      </c>
      <c r="C492" s="7">
        <v>5.1961704900000003E-2</v>
      </c>
      <c r="D492" s="6">
        <v>0.76800000000000002</v>
      </c>
      <c r="E492" s="6">
        <v>46.66</v>
      </c>
      <c r="F492" s="6">
        <v>1.8</v>
      </c>
      <c r="G492" s="6">
        <v>0.47799999999999998</v>
      </c>
      <c r="H492" s="5">
        <v>0</v>
      </c>
      <c r="I492" s="27">
        <f t="shared" si="42"/>
        <v>1.26</v>
      </c>
      <c r="J492" s="27">
        <f t="shared" si="43"/>
        <v>0.23899999999999999</v>
      </c>
      <c r="K492" s="5">
        <v>303</v>
      </c>
      <c r="L492" s="5">
        <f t="shared" si="44"/>
        <v>0</v>
      </c>
      <c r="M492">
        <f t="shared" si="45"/>
        <v>191</v>
      </c>
      <c r="N492">
        <f t="shared" si="46"/>
        <v>1</v>
      </c>
      <c r="O492">
        <f t="shared" si="47"/>
        <v>0.1</v>
      </c>
    </row>
    <row r="493" spans="1:15">
      <c r="A493" s="5" t="s">
        <v>20</v>
      </c>
      <c r="B493" s="5">
        <v>8140</v>
      </c>
      <c r="C493" s="7">
        <v>5.3790946300000003E-2</v>
      </c>
      <c r="D493" s="6">
        <v>0.63</v>
      </c>
      <c r="E493" s="6">
        <v>46.66</v>
      </c>
      <c r="F493" s="6">
        <v>1.18</v>
      </c>
      <c r="G493" s="6">
        <v>0.48</v>
      </c>
      <c r="H493" s="5">
        <v>0</v>
      </c>
      <c r="I493" s="27">
        <f t="shared" si="42"/>
        <v>0.82599999999999996</v>
      </c>
      <c r="J493" s="27">
        <f t="shared" si="43"/>
        <v>0.24</v>
      </c>
      <c r="K493" s="5">
        <v>57</v>
      </c>
      <c r="L493" s="5">
        <f t="shared" si="44"/>
        <v>0</v>
      </c>
      <c r="M493">
        <f t="shared" si="45"/>
        <v>163</v>
      </c>
      <c r="N493">
        <f t="shared" si="46"/>
        <v>0</v>
      </c>
      <c r="O493">
        <f t="shared" si="47"/>
        <v>0.1</v>
      </c>
    </row>
    <row r="494" spans="1:15">
      <c r="A494" s="5" t="s">
        <v>20</v>
      </c>
      <c r="B494" s="5">
        <v>1750</v>
      </c>
      <c r="C494" s="7">
        <v>0.63726966679999997</v>
      </c>
      <c r="D494" s="6">
        <v>0.76800000000000002</v>
      </c>
      <c r="E494" s="6">
        <v>46.66</v>
      </c>
      <c r="F494" s="6">
        <v>1.8</v>
      </c>
      <c r="G494" s="6">
        <v>0.47799999999999998</v>
      </c>
      <c r="H494" s="5">
        <v>0</v>
      </c>
      <c r="I494" s="27">
        <f t="shared" si="42"/>
        <v>1.26</v>
      </c>
      <c r="J494" s="27">
        <f t="shared" si="43"/>
        <v>0.23899999999999999</v>
      </c>
      <c r="K494" s="5">
        <v>823</v>
      </c>
      <c r="L494" s="5">
        <f t="shared" si="44"/>
        <v>2</v>
      </c>
      <c r="M494">
        <f t="shared" si="45"/>
        <v>2347</v>
      </c>
      <c r="N494">
        <f t="shared" si="46"/>
        <v>7</v>
      </c>
      <c r="O494">
        <f t="shared" si="47"/>
        <v>1.2</v>
      </c>
    </row>
    <row r="495" spans="1:15">
      <c r="A495" s="5" t="s">
        <v>20</v>
      </c>
      <c r="B495" s="5">
        <v>8140</v>
      </c>
      <c r="C495" s="7">
        <v>0.78335753779999995</v>
      </c>
      <c r="D495" s="6">
        <v>0.77700000000000002</v>
      </c>
      <c r="E495" s="6">
        <v>46.66</v>
      </c>
      <c r="F495" s="6">
        <v>1.18</v>
      </c>
      <c r="G495" s="6">
        <v>0.48</v>
      </c>
      <c r="H495" s="5">
        <v>0</v>
      </c>
      <c r="I495" s="27">
        <f t="shared" si="42"/>
        <v>0.82599999999999996</v>
      </c>
      <c r="J495" s="27">
        <f t="shared" si="43"/>
        <v>0.24</v>
      </c>
      <c r="K495" s="5">
        <v>1023</v>
      </c>
      <c r="L495" s="5">
        <f t="shared" si="44"/>
        <v>2</v>
      </c>
      <c r="M495">
        <f t="shared" si="45"/>
        <v>2919</v>
      </c>
      <c r="N495">
        <f t="shared" si="46"/>
        <v>5</v>
      </c>
      <c r="O495">
        <f t="shared" si="47"/>
        <v>1.5</v>
      </c>
    </row>
    <row r="496" spans="1:15">
      <c r="A496" s="5" t="s">
        <v>20</v>
      </c>
      <c r="B496" s="5">
        <v>8140</v>
      </c>
      <c r="C496" s="7">
        <v>7.6093981399999996E-2</v>
      </c>
      <c r="D496" s="6">
        <v>0.63</v>
      </c>
      <c r="E496" s="6">
        <v>46.66</v>
      </c>
      <c r="F496" s="6">
        <v>1.18</v>
      </c>
      <c r="G496" s="6">
        <v>0.48</v>
      </c>
      <c r="H496" s="5">
        <v>0</v>
      </c>
      <c r="I496" s="27">
        <f t="shared" si="42"/>
        <v>0.82599999999999996</v>
      </c>
      <c r="J496" s="27">
        <f t="shared" si="43"/>
        <v>0.24</v>
      </c>
      <c r="K496" s="5">
        <v>81</v>
      </c>
      <c r="L496" s="5">
        <f t="shared" si="44"/>
        <v>0</v>
      </c>
      <c r="M496">
        <f t="shared" si="45"/>
        <v>230</v>
      </c>
      <c r="N496">
        <f t="shared" si="46"/>
        <v>0</v>
      </c>
      <c r="O496">
        <f t="shared" si="47"/>
        <v>0.1</v>
      </c>
    </row>
    <row r="497" spans="1:15">
      <c r="A497" s="5" t="s">
        <v>20</v>
      </c>
      <c r="B497" s="5">
        <v>1750</v>
      </c>
      <c r="C497" s="7">
        <v>0.16068438209999999</v>
      </c>
      <c r="D497" s="6">
        <v>0.752</v>
      </c>
      <c r="E497" s="6">
        <v>46.66</v>
      </c>
      <c r="F497" s="6">
        <v>1.8</v>
      </c>
      <c r="G497" s="6">
        <v>0.47799999999999998</v>
      </c>
      <c r="H497" s="5">
        <v>0</v>
      </c>
      <c r="I497" s="27">
        <f t="shared" si="42"/>
        <v>1.26</v>
      </c>
      <c r="J497" s="27">
        <f t="shared" si="43"/>
        <v>0.23899999999999999</v>
      </c>
      <c r="K497" s="5">
        <v>203</v>
      </c>
      <c r="L497" s="5">
        <f t="shared" si="44"/>
        <v>0</v>
      </c>
      <c r="M497">
        <f t="shared" si="45"/>
        <v>580</v>
      </c>
      <c r="N497">
        <f t="shared" si="46"/>
        <v>2</v>
      </c>
      <c r="O497">
        <f t="shared" si="47"/>
        <v>0.3</v>
      </c>
    </row>
    <row r="498" spans="1:15">
      <c r="A498" s="5" t="s">
        <v>20</v>
      </c>
      <c r="B498" s="5">
        <v>1750</v>
      </c>
      <c r="C498" s="7">
        <v>0.20927717979999999</v>
      </c>
      <c r="D498" s="6">
        <v>0.752</v>
      </c>
      <c r="E498" s="6">
        <v>46.66</v>
      </c>
      <c r="F498" s="6">
        <v>1.8</v>
      </c>
      <c r="G498" s="6">
        <v>0.47799999999999998</v>
      </c>
      <c r="H498" s="5">
        <v>0</v>
      </c>
      <c r="I498" s="27">
        <f t="shared" si="42"/>
        <v>1.26</v>
      </c>
      <c r="J498" s="27">
        <f t="shared" si="43"/>
        <v>0.23899999999999999</v>
      </c>
      <c r="K498" s="5">
        <v>264</v>
      </c>
      <c r="L498" s="5">
        <f t="shared" si="44"/>
        <v>1</v>
      </c>
      <c r="M498">
        <f t="shared" si="45"/>
        <v>755</v>
      </c>
      <c r="N498">
        <f t="shared" si="46"/>
        <v>2</v>
      </c>
      <c r="O498">
        <f t="shared" si="47"/>
        <v>0.4</v>
      </c>
    </row>
    <row r="499" spans="1:15">
      <c r="A499" s="5" t="s">
        <v>20</v>
      </c>
      <c r="B499" s="5">
        <v>1750</v>
      </c>
      <c r="C499" s="7">
        <v>4.8919249999999997E-2</v>
      </c>
      <c r="D499" s="6">
        <v>0.76800000000000002</v>
      </c>
      <c r="E499" s="6">
        <v>46.66</v>
      </c>
      <c r="F499" s="6">
        <v>1.8</v>
      </c>
      <c r="G499" s="6">
        <v>0.47799999999999998</v>
      </c>
      <c r="H499" s="5">
        <v>0</v>
      </c>
      <c r="I499" s="27">
        <f t="shared" si="42"/>
        <v>1.26</v>
      </c>
      <c r="J499" s="27">
        <f t="shared" si="43"/>
        <v>0.23899999999999999</v>
      </c>
      <c r="K499" s="5">
        <v>63</v>
      </c>
      <c r="L499" s="5">
        <f t="shared" si="44"/>
        <v>0</v>
      </c>
      <c r="M499">
        <f t="shared" si="45"/>
        <v>180</v>
      </c>
      <c r="N499">
        <f t="shared" si="46"/>
        <v>1</v>
      </c>
      <c r="O499">
        <f t="shared" si="47"/>
        <v>0.1</v>
      </c>
    </row>
    <row r="500" spans="1:15">
      <c r="A500" s="5" t="s">
        <v>20</v>
      </c>
      <c r="B500" s="5">
        <v>1750</v>
      </c>
      <c r="C500" s="7">
        <v>8.0373972700000004E-2</v>
      </c>
      <c r="D500" s="6">
        <v>0.68</v>
      </c>
      <c r="E500" s="6">
        <v>46.66</v>
      </c>
      <c r="F500" s="6">
        <v>1.8</v>
      </c>
      <c r="G500" s="6">
        <v>0.47799999999999998</v>
      </c>
      <c r="H500" s="5">
        <v>0</v>
      </c>
      <c r="I500" s="27">
        <f t="shared" si="42"/>
        <v>1.26</v>
      </c>
      <c r="J500" s="27">
        <f t="shared" si="43"/>
        <v>0.23899999999999999</v>
      </c>
      <c r="K500" s="5">
        <v>92</v>
      </c>
      <c r="L500" s="5">
        <f t="shared" si="44"/>
        <v>0</v>
      </c>
      <c r="M500">
        <f t="shared" si="45"/>
        <v>262</v>
      </c>
      <c r="N500">
        <f t="shared" si="46"/>
        <v>1</v>
      </c>
      <c r="O500">
        <f t="shared" si="47"/>
        <v>0.1</v>
      </c>
    </row>
    <row r="501" spans="1:15">
      <c r="A501" s="5" t="s">
        <v>20</v>
      </c>
      <c r="B501" s="5">
        <v>1750</v>
      </c>
      <c r="C501" s="7">
        <v>0.2390914146</v>
      </c>
      <c r="D501" s="6">
        <v>0.752</v>
      </c>
      <c r="E501" s="6">
        <v>46.66</v>
      </c>
      <c r="F501" s="6">
        <v>1.8</v>
      </c>
      <c r="G501" s="6">
        <v>0.47799999999999998</v>
      </c>
      <c r="H501" s="5">
        <v>0</v>
      </c>
      <c r="I501" s="27">
        <f t="shared" si="42"/>
        <v>1.26</v>
      </c>
      <c r="J501" s="27">
        <f t="shared" si="43"/>
        <v>0.23899999999999999</v>
      </c>
      <c r="K501" s="5">
        <v>302</v>
      </c>
      <c r="L501" s="5">
        <f t="shared" si="44"/>
        <v>1</v>
      </c>
      <c r="M501">
        <f t="shared" si="45"/>
        <v>862</v>
      </c>
      <c r="N501">
        <f t="shared" si="46"/>
        <v>2</v>
      </c>
      <c r="O501">
        <f t="shared" si="47"/>
        <v>0.5</v>
      </c>
    </row>
    <row r="502" spans="1:15">
      <c r="A502" s="5" t="s">
        <v>20</v>
      </c>
      <c r="B502" s="5">
        <v>1750</v>
      </c>
      <c r="C502" s="7">
        <v>0.2124819593</v>
      </c>
      <c r="D502" s="6">
        <v>0.76800000000000002</v>
      </c>
      <c r="E502" s="6">
        <v>46.66</v>
      </c>
      <c r="F502" s="6">
        <v>1.8</v>
      </c>
      <c r="G502" s="6">
        <v>0.47799999999999998</v>
      </c>
      <c r="H502" s="5">
        <v>0</v>
      </c>
      <c r="I502" s="27">
        <f t="shared" si="42"/>
        <v>1.26</v>
      </c>
      <c r="J502" s="27">
        <f t="shared" si="43"/>
        <v>0.23899999999999999</v>
      </c>
      <c r="K502" s="5">
        <v>274</v>
      </c>
      <c r="L502" s="5">
        <f t="shared" si="44"/>
        <v>1</v>
      </c>
      <c r="M502">
        <f t="shared" si="45"/>
        <v>783</v>
      </c>
      <c r="N502">
        <f t="shared" si="46"/>
        <v>2</v>
      </c>
      <c r="O502">
        <f t="shared" si="47"/>
        <v>0.4</v>
      </c>
    </row>
    <row r="503" spans="1:15">
      <c r="A503" s="5" t="s">
        <v>20</v>
      </c>
      <c r="B503" s="5">
        <v>1750</v>
      </c>
      <c r="C503" s="7">
        <v>0.13885241749999999</v>
      </c>
      <c r="D503" s="6">
        <v>0.76800000000000002</v>
      </c>
      <c r="E503" s="6">
        <v>46.66</v>
      </c>
      <c r="F503" s="6">
        <v>1.8</v>
      </c>
      <c r="G503" s="6">
        <v>0.47799999999999998</v>
      </c>
      <c r="H503" s="5">
        <v>0</v>
      </c>
      <c r="I503" s="27">
        <f t="shared" si="42"/>
        <v>1.26</v>
      </c>
      <c r="J503" s="27">
        <f t="shared" si="43"/>
        <v>0.23899999999999999</v>
      </c>
      <c r="K503" s="5">
        <v>179</v>
      </c>
      <c r="L503" s="5">
        <f t="shared" si="44"/>
        <v>0</v>
      </c>
      <c r="M503">
        <f t="shared" si="45"/>
        <v>511</v>
      </c>
      <c r="N503">
        <f t="shared" si="46"/>
        <v>1</v>
      </c>
      <c r="O503">
        <f t="shared" si="47"/>
        <v>0.3</v>
      </c>
    </row>
    <row r="504" spans="1:15">
      <c r="A504" s="5" t="s">
        <v>20</v>
      </c>
      <c r="B504" s="5">
        <v>1750</v>
      </c>
      <c r="C504" s="7">
        <v>2.0651431899999999E-2</v>
      </c>
      <c r="D504" s="6">
        <v>0.76800000000000002</v>
      </c>
      <c r="E504" s="6">
        <v>46.66</v>
      </c>
      <c r="F504" s="6">
        <v>1.8</v>
      </c>
      <c r="G504" s="6">
        <v>0.47799999999999998</v>
      </c>
      <c r="H504" s="5">
        <v>0</v>
      </c>
      <c r="I504" s="27">
        <f t="shared" si="42"/>
        <v>1.26</v>
      </c>
      <c r="J504" s="27">
        <f t="shared" si="43"/>
        <v>0.23899999999999999</v>
      </c>
      <c r="K504" s="5">
        <v>27</v>
      </c>
      <c r="L504" s="5">
        <f t="shared" si="44"/>
        <v>0</v>
      </c>
      <c r="M504">
        <f t="shared" si="45"/>
        <v>76</v>
      </c>
      <c r="N504">
        <f t="shared" si="46"/>
        <v>0</v>
      </c>
      <c r="O504">
        <f t="shared" si="47"/>
        <v>0</v>
      </c>
    </row>
    <row r="505" spans="1:15">
      <c r="A505" s="5" t="s">
        <v>20</v>
      </c>
      <c r="B505" s="5">
        <v>1750</v>
      </c>
      <c r="C505" s="7">
        <v>0.13863303599999999</v>
      </c>
      <c r="D505" s="6">
        <v>0.752</v>
      </c>
      <c r="E505" s="6">
        <v>46.66</v>
      </c>
      <c r="F505" s="6">
        <v>1.8</v>
      </c>
      <c r="G505" s="6">
        <v>0.47799999999999998</v>
      </c>
      <c r="H505" s="5">
        <v>0</v>
      </c>
      <c r="I505" s="27">
        <f t="shared" si="42"/>
        <v>1.26</v>
      </c>
      <c r="J505" s="27">
        <f t="shared" si="43"/>
        <v>0.23899999999999999</v>
      </c>
      <c r="K505" s="5">
        <v>175</v>
      </c>
      <c r="L505" s="5">
        <f t="shared" si="44"/>
        <v>0</v>
      </c>
      <c r="M505">
        <f t="shared" si="45"/>
        <v>500</v>
      </c>
      <c r="N505">
        <f t="shared" si="46"/>
        <v>1</v>
      </c>
      <c r="O505">
        <f t="shared" si="47"/>
        <v>0.3</v>
      </c>
    </row>
    <row r="506" spans="1:15">
      <c r="A506" s="5" t="s">
        <v>20</v>
      </c>
      <c r="B506" s="5">
        <v>1750</v>
      </c>
      <c r="C506" s="7">
        <v>0.15075120149999999</v>
      </c>
      <c r="D506" s="6">
        <v>0.752</v>
      </c>
      <c r="E506" s="6">
        <v>46.66</v>
      </c>
      <c r="F506" s="6">
        <v>1.8</v>
      </c>
      <c r="G506" s="6">
        <v>0.47799999999999998</v>
      </c>
      <c r="H506" s="5">
        <v>0</v>
      </c>
      <c r="I506" s="27">
        <f t="shared" si="42"/>
        <v>1.26</v>
      </c>
      <c r="J506" s="27">
        <f t="shared" si="43"/>
        <v>0.23899999999999999</v>
      </c>
      <c r="K506" s="5">
        <v>191</v>
      </c>
      <c r="L506" s="5">
        <f t="shared" si="44"/>
        <v>0</v>
      </c>
      <c r="M506">
        <f t="shared" si="45"/>
        <v>544</v>
      </c>
      <c r="N506">
        <f t="shared" si="46"/>
        <v>2</v>
      </c>
      <c r="O506">
        <f t="shared" si="47"/>
        <v>0.3</v>
      </c>
    </row>
    <row r="507" spans="1:15">
      <c r="A507" s="5" t="s">
        <v>20</v>
      </c>
      <c r="B507" s="5">
        <v>1750</v>
      </c>
      <c r="C507" s="7">
        <v>8.1178433800000005E-2</v>
      </c>
      <c r="D507" s="6">
        <v>0.68</v>
      </c>
      <c r="E507" s="6">
        <v>46.66</v>
      </c>
      <c r="F507" s="6">
        <v>1.8</v>
      </c>
      <c r="G507" s="6">
        <v>0.47799999999999998</v>
      </c>
      <c r="H507" s="5">
        <v>0</v>
      </c>
      <c r="I507" s="27">
        <f t="shared" si="42"/>
        <v>1.26</v>
      </c>
      <c r="J507" s="27">
        <f t="shared" si="43"/>
        <v>0.23899999999999999</v>
      </c>
      <c r="K507" s="5">
        <v>93</v>
      </c>
      <c r="L507" s="5">
        <f t="shared" si="44"/>
        <v>0</v>
      </c>
      <c r="M507">
        <f t="shared" si="45"/>
        <v>265</v>
      </c>
      <c r="N507">
        <f t="shared" si="46"/>
        <v>1</v>
      </c>
      <c r="O507">
        <f t="shared" si="47"/>
        <v>0.1</v>
      </c>
    </row>
    <row r="508" spans="1:15">
      <c r="A508" s="5" t="s">
        <v>20</v>
      </c>
      <c r="B508" s="5">
        <v>1750</v>
      </c>
      <c r="C508" s="7">
        <v>4.2424532899999999E-2</v>
      </c>
      <c r="D508" s="6">
        <v>0.76800000000000002</v>
      </c>
      <c r="E508" s="6">
        <v>46.66</v>
      </c>
      <c r="F508" s="6">
        <v>1.8</v>
      </c>
      <c r="G508" s="6">
        <v>0.47799999999999998</v>
      </c>
      <c r="H508" s="5">
        <v>0</v>
      </c>
      <c r="I508" s="27">
        <f t="shared" si="42"/>
        <v>1.26</v>
      </c>
      <c r="J508" s="27">
        <f t="shared" si="43"/>
        <v>0.23899999999999999</v>
      </c>
      <c r="K508" s="5">
        <v>55</v>
      </c>
      <c r="L508" s="5">
        <f t="shared" si="44"/>
        <v>0</v>
      </c>
      <c r="M508">
        <f t="shared" si="45"/>
        <v>156</v>
      </c>
      <c r="N508">
        <f t="shared" si="46"/>
        <v>0</v>
      </c>
      <c r="O508">
        <f t="shared" si="47"/>
        <v>0.1</v>
      </c>
    </row>
    <row r="509" spans="1:15">
      <c r="A509" s="5" t="s">
        <v>20</v>
      </c>
      <c r="B509" s="5">
        <v>1750</v>
      </c>
      <c r="C509" s="7">
        <v>0.10565421530000001</v>
      </c>
      <c r="D509" s="6">
        <v>0.752</v>
      </c>
      <c r="E509" s="6">
        <v>46.66</v>
      </c>
      <c r="F509" s="6">
        <v>1.8</v>
      </c>
      <c r="G509" s="6">
        <v>0.47799999999999998</v>
      </c>
      <c r="H509" s="5">
        <v>0</v>
      </c>
      <c r="I509" s="27">
        <f t="shared" si="42"/>
        <v>1.26</v>
      </c>
      <c r="J509" s="27">
        <f t="shared" si="43"/>
        <v>0.23899999999999999</v>
      </c>
      <c r="K509" s="5">
        <v>134</v>
      </c>
      <c r="L509" s="5">
        <f t="shared" si="44"/>
        <v>0</v>
      </c>
      <c r="M509">
        <f t="shared" si="45"/>
        <v>381</v>
      </c>
      <c r="N509">
        <f t="shared" si="46"/>
        <v>1</v>
      </c>
      <c r="O509">
        <f t="shared" si="47"/>
        <v>0.2</v>
      </c>
    </row>
    <row r="510" spans="1:15">
      <c r="A510" s="5" t="s">
        <v>20</v>
      </c>
      <c r="B510" s="5">
        <v>1750</v>
      </c>
      <c r="C510" s="7">
        <v>0.24935872370000001</v>
      </c>
      <c r="D510" s="6">
        <v>0.752</v>
      </c>
      <c r="E510" s="6">
        <v>46.66</v>
      </c>
      <c r="F510" s="6">
        <v>1.8</v>
      </c>
      <c r="G510" s="6">
        <v>0.47799999999999998</v>
      </c>
      <c r="H510" s="5">
        <v>0</v>
      </c>
      <c r="I510" s="27">
        <f t="shared" si="42"/>
        <v>1.26</v>
      </c>
      <c r="J510" s="27">
        <f t="shared" si="43"/>
        <v>0.23899999999999999</v>
      </c>
      <c r="K510" s="5">
        <v>315</v>
      </c>
      <c r="L510" s="5">
        <f t="shared" si="44"/>
        <v>1</v>
      </c>
      <c r="M510">
        <f t="shared" si="45"/>
        <v>899</v>
      </c>
      <c r="N510">
        <f t="shared" si="46"/>
        <v>2</v>
      </c>
      <c r="O510">
        <f t="shared" si="47"/>
        <v>0.5</v>
      </c>
    </row>
    <row r="511" spans="1:15">
      <c r="A511" s="5" t="s">
        <v>20</v>
      </c>
      <c r="B511" s="5">
        <v>1750</v>
      </c>
      <c r="C511" s="7">
        <v>0.20259825049999999</v>
      </c>
      <c r="D511" s="6">
        <v>0.752</v>
      </c>
      <c r="E511" s="6">
        <v>46.66</v>
      </c>
      <c r="F511" s="6">
        <v>1.8</v>
      </c>
      <c r="G511" s="6">
        <v>0.47799999999999998</v>
      </c>
      <c r="H511" s="5">
        <v>0</v>
      </c>
      <c r="I511" s="27">
        <f t="shared" si="42"/>
        <v>1.26</v>
      </c>
      <c r="J511" s="27">
        <f t="shared" si="43"/>
        <v>0.23899999999999999</v>
      </c>
      <c r="K511" s="5">
        <v>256</v>
      </c>
      <c r="L511" s="5">
        <f t="shared" si="44"/>
        <v>1</v>
      </c>
      <c r="M511">
        <f t="shared" si="45"/>
        <v>731</v>
      </c>
      <c r="N511">
        <f t="shared" si="46"/>
        <v>2</v>
      </c>
      <c r="O511">
        <f t="shared" si="47"/>
        <v>0.4</v>
      </c>
    </row>
    <row r="512" spans="1:15">
      <c r="A512" s="5" t="s">
        <v>20</v>
      </c>
      <c r="B512" s="5">
        <v>1750</v>
      </c>
      <c r="C512" s="7">
        <v>6.0145284299999997E-2</v>
      </c>
      <c r="D512" s="6">
        <v>0.68</v>
      </c>
      <c r="E512" s="6">
        <v>46.66</v>
      </c>
      <c r="F512" s="6">
        <v>1.8</v>
      </c>
      <c r="G512" s="6">
        <v>0.47799999999999998</v>
      </c>
      <c r="H512" s="5">
        <v>0</v>
      </c>
      <c r="I512" s="27">
        <f t="shared" si="42"/>
        <v>1.26</v>
      </c>
      <c r="J512" s="27">
        <f t="shared" si="43"/>
        <v>0.23899999999999999</v>
      </c>
      <c r="K512" s="5">
        <v>69</v>
      </c>
      <c r="L512" s="5">
        <f t="shared" si="44"/>
        <v>0</v>
      </c>
      <c r="M512">
        <f t="shared" si="45"/>
        <v>196</v>
      </c>
      <c r="N512">
        <f t="shared" si="46"/>
        <v>1</v>
      </c>
      <c r="O512">
        <f t="shared" si="47"/>
        <v>0.1</v>
      </c>
    </row>
    <row r="513" spans="1:15">
      <c r="A513" s="5" t="s">
        <v>20</v>
      </c>
      <c r="B513" s="5">
        <v>8140</v>
      </c>
      <c r="C513" s="7">
        <v>0.50954502479999997</v>
      </c>
      <c r="D513" s="6">
        <v>0.77700000000000002</v>
      </c>
      <c r="E513" s="6">
        <v>46.66</v>
      </c>
      <c r="F513" s="6">
        <v>1.18</v>
      </c>
      <c r="G513" s="6">
        <v>0.48</v>
      </c>
      <c r="H513" s="5">
        <v>0</v>
      </c>
      <c r="I513" s="27">
        <f t="shared" si="42"/>
        <v>0.82599999999999996</v>
      </c>
      <c r="J513" s="27">
        <f t="shared" si="43"/>
        <v>0.24</v>
      </c>
      <c r="K513" s="5">
        <v>665</v>
      </c>
      <c r="L513" s="5">
        <f t="shared" si="44"/>
        <v>2</v>
      </c>
      <c r="M513">
        <f t="shared" si="45"/>
        <v>1899</v>
      </c>
      <c r="N513">
        <f t="shared" si="46"/>
        <v>3</v>
      </c>
      <c r="O513">
        <f t="shared" si="47"/>
        <v>1</v>
      </c>
    </row>
    <row r="514" spans="1:15">
      <c r="A514" s="5" t="s">
        <v>20</v>
      </c>
      <c r="B514" s="5">
        <v>1750</v>
      </c>
      <c r="C514" s="7">
        <v>1.1589728765</v>
      </c>
      <c r="D514" s="6">
        <v>0.76800000000000002</v>
      </c>
      <c r="E514" s="6">
        <v>46.66</v>
      </c>
      <c r="F514" s="6">
        <v>1.8</v>
      </c>
      <c r="G514" s="6">
        <v>0.47799999999999998</v>
      </c>
      <c r="H514" s="5">
        <v>0</v>
      </c>
      <c r="I514" s="27">
        <f t="shared" ref="I514:I577" si="48">F514*0.7</f>
        <v>1.26</v>
      </c>
      <c r="J514" s="27">
        <f t="shared" ref="J514:J577" si="49">G514*0.5</f>
        <v>0.23899999999999999</v>
      </c>
      <c r="K514" s="5">
        <v>1496</v>
      </c>
      <c r="L514" s="5">
        <f t="shared" si="44"/>
        <v>3</v>
      </c>
      <c r="M514">
        <f t="shared" si="45"/>
        <v>4269</v>
      </c>
      <c r="N514">
        <f t="shared" si="46"/>
        <v>12</v>
      </c>
      <c r="O514">
        <f t="shared" si="47"/>
        <v>2.2000000000000002</v>
      </c>
    </row>
    <row r="515" spans="1:15">
      <c r="A515" s="5" t="s">
        <v>20</v>
      </c>
      <c r="B515" s="5">
        <v>1750</v>
      </c>
      <c r="C515" s="7">
        <v>0.20395021020000001</v>
      </c>
      <c r="D515" s="6">
        <v>0.752</v>
      </c>
      <c r="E515" s="6">
        <v>46.66</v>
      </c>
      <c r="F515" s="6">
        <v>1.8</v>
      </c>
      <c r="G515" s="6">
        <v>0.47799999999999998</v>
      </c>
      <c r="H515" s="5">
        <v>0</v>
      </c>
      <c r="I515" s="27">
        <f t="shared" si="48"/>
        <v>1.26</v>
      </c>
      <c r="J515" s="27">
        <f t="shared" si="49"/>
        <v>0.23899999999999999</v>
      </c>
      <c r="K515" s="5">
        <v>258</v>
      </c>
      <c r="L515" s="5">
        <f t="shared" ref="L515:L578" si="50">ROUND(E515*D515*C515/12,0)</f>
        <v>1</v>
      </c>
      <c r="M515">
        <f t="shared" ref="M515:M578" si="51">ROUND(E515*D515*C515*102.79,0)</f>
        <v>736</v>
      </c>
      <c r="N515">
        <f t="shared" ref="N515:N578" si="52">ROUND(I515*M515*0.002205,0)</f>
        <v>2</v>
      </c>
      <c r="O515">
        <f t="shared" ref="O515:O578" si="53">ROUND(J515*M515*0.002205,1)</f>
        <v>0.4</v>
      </c>
    </row>
    <row r="516" spans="1:15">
      <c r="A516" s="5" t="s">
        <v>20</v>
      </c>
      <c r="B516" s="5">
        <v>1750</v>
      </c>
      <c r="C516" s="7">
        <v>0.27996633640000002</v>
      </c>
      <c r="D516" s="6">
        <v>0.752</v>
      </c>
      <c r="E516" s="6">
        <v>46.66</v>
      </c>
      <c r="F516" s="6">
        <v>1.8</v>
      </c>
      <c r="G516" s="6">
        <v>0.47799999999999998</v>
      </c>
      <c r="H516" s="5">
        <v>0</v>
      </c>
      <c r="I516" s="27">
        <f t="shared" si="48"/>
        <v>1.26</v>
      </c>
      <c r="J516" s="27">
        <f t="shared" si="49"/>
        <v>0.23899999999999999</v>
      </c>
      <c r="K516" s="5">
        <v>354</v>
      </c>
      <c r="L516" s="5">
        <f t="shared" si="50"/>
        <v>1</v>
      </c>
      <c r="M516">
        <f t="shared" si="51"/>
        <v>1010</v>
      </c>
      <c r="N516">
        <f t="shared" si="52"/>
        <v>3</v>
      </c>
      <c r="O516">
        <f t="shared" si="53"/>
        <v>0.5</v>
      </c>
    </row>
    <row r="517" spans="1:15">
      <c r="A517" s="5" t="s">
        <v>20</v>
      </c>
      <c r="B517" s="5">
        <v>1750</v>
      </c>
      <c r="C517" s="7">
        <v>9.0670424299999997E-2</v>
      </c>
      <c r="D517" s="6">
        <v>0.68</v>
      </c>
      <c r="E517" s="6">
        <v>46.66</v>
      </c>
      <c r="F517" s="6">
        <v>1.8</v>
      </c>
      <c r="G517" s="6">
        <v>0.47799999999999998</v>
      </c>
      <c r="H517" s="5">
        <v>0</v>
      </c>
      <c r="I517" s="27">
        <f t="shared" si="48"/>
        <v>1.26</v>
      </c>
      <c r="J517" s="27">
        <f t="shared" si="49"/>
        <v>0.23899999999999999</v>
      </c>
      <c r="K517" s="5">
        <v>104</v>
      </c>
      <c r="L517" s="5">
        <f t="shared" si="50"/>
        <v>0</v>
      </c>
      <c r="M517">
        <f t="shared" si="51"/>
        <v>296</v>
      </c>
      <c r="N517">
        <f t="shared" si="52"/>
        <v>1</v>
      </c>
      <c r="O517">
        <f t="shared" si="53"/>
        <v>0.2</v>
      </c>
    </row>
    <row r="518" spans="1:15">
      <c r="A518" s="5" t="s">
        <v>20</v>
      </c>
      <c r="B518" s="5">
        <v>1750</v>
      </c>
      <c r="C518" s="7">
        <v>0.10949627369999999</v>
      </c>
      <c r="D518" s="6">
        <v>0.68</v>
      </c>
      <c r="E518" s="6">
        <v>46.66</v>
      </c>
      <c r="F518" s="6">
        <v>1.8</v>
      </c>
      <c r="G518" s="6">
        <v>0.47799999999999998</v>
      </c>
      <c r="H518" s="5">
        <v>0</v>
      </c>
      <c r="I518" s="27">
        <f t="shared" si="48"/>
        <v>1.26</v>
      </c>
      <c r="J518" s="27">
        <f t="shared" si="49"/>
        <v>0.23899999999999999</v>
      </c>
      <c r="K518" s="5">
        <v>125</v>
      </c>
      <c r="L518" s="5">
        <f t="shared" si="50"/>
        <v>0</v>
      </c>
      <c r="M518">
        <f t="shared" si="51"/>
        <v>357</v>
      </c>
      <c r="N518">
        <f t="shared" si="52"/>
        <v>1</v>
      </c>
      <c r="O518">
        <f t="shared" si="53"/>
        <v>0.2</v>
      </c>
    </row>
    <row r="519" spans="1:15">
      <c r="A519" s="5" t="s">
        <v>20</v>
      </c>
      <c r="B519" s="5">
        <v>1750</v>
      </c>
      <c r="C519" s="7">
        <v>0.60675962859999999</v>
      </c>
      <c r="D519" s="6">
        <v>0.76800000000000002</v>
      </c>
      <c r="E519" s="6">
        <v>46.66</v>
      </c>
      <c r="F519" s="6">
        <v>1.8</v>
      </c>
      <c r="G519" s="6">
        <v>0.47799999999999998</v>
      </c>
      <c r="H519" s="5">
        <v>0</v>
      </c>
      <c r="I519" s="27">
        <f t="shared" si="48"/>
        <v>1.26</v>
      </c>
      <c r="J519" s="27">
        <f t="shared" si="49"/>
        <v>0.23899999999999999</v>
      </c>
      <c r="K519" s="5">
        <v>783</v>
      </c>
      <c r="L519" s="5">
        <f t="shared" si="50"/>
        <v>2</v>
      </c>
      <c r="M519">
        <f t="shared" si="51"/>
        <v>2235</v>
      </c>
      <c r="N519">
        <f t="shared" si="52"/>
        <v>6</v>
      </c>
      <c r="O519">
        <f t="shared" si="53"/>
        <v>1.2</v>
      </c>
    </row>
    <row r="520" spans="1:15">
      <c r="A520" s="5" t="s">
        <v>20</v>
      </c>
      <c r="B520" s="5">
        <v>1750</v>
      </c>
      <c r="C520" s="7">
        <v>1.6873314399999999E-2</v>
      </c>
      <c r="D520" s="6">
        <v>0.68</v>
      </c>
      <c r="E520" s="6">
        <v>46.66</v>
      </c>
      <c r="F520" s="6">
        <v>1.8</v>
      </c>
      <c r="G520" s="6">
        <v>0.47799999999999998</v>
      </c>
      <c r="H520" s="5">
        <v>0</v>
      </c>
      <c r="I520" s="27">
        <f t="shared" si="48"/>
        <v>1.26</v>
      </c>
      <c r="J520" s="27">
        <f t="shared" si="49"/>
        <v>0.23899999999999999</v>
      </c>
      <c r="K520" s="5">
        <v>19</v>
      </c>
      <c r="L520" s="5">
        <f t="shared" si="50"/>
        <v>0</v>
      </c>
      <c r="M520">
        <f t="shared" si="51"/>
        <v>55</v>
      </c>
      <c r="N520">
        <f t="shared" si="52"/>
        <v>0</v>
      </c>
      <c r="O520">
        <f t="shared" si="53"/>
        <v>0</v>
      </c>
    </row>
    <row r="521" spans="1:15">
      <c r="A521" s="5" t="s">
        <v>20</v>
      </c>
      <c r="B521" s="5">
        <v>1750</v>
      </c>
      <c r="C521" s="7">
        <v>6.6968261900000006E-2</v>
      </c>
      <c r="D521" s="6">
        <v>0.68</v>
      </c>
      <c r="E521" s="6">
        <v>46.66</v>
      </c>
      <c r="F521" s="6">
        <v>1.8</v>
      </c>
      <c r="G521" s="6">
        <v>0.47799999999999998</v>
      </c>
      <c r="H521" s="5">
        <v>0</v>
      </c>
      <c r="I521" s="27">
        <f t="shared" si="48"/>
        <v>1.26</v>
      </c>
      <c r="J521" s="27">
        <f t="shared" si="49"/>
        <v>0.23899999999999999</v>
      </c>
      <c r="K521" s="5">
        <v>77</v>
      </c>
      <c r="L521" s="5">
        <f t="shared" si="50"/>
        <v>0</v>
      </c>
      <c r="M521">
        <f t="shared" si="51"/>
        <v>218</v>
      </c>
      <c r="N521">
        <f t="shared" si="52"/>
        <v>1</v>
      </c>
      <c r="O521">
        <f t="shared" si="53"/>
        <v>0.1</v>
      </c>
    </row>
    <row r="522" spans="1:15">
      <c r="A522" s="5" t="s">
        <v>20</v>
      </c>
      <c r="B522" s="5">
        <v>1750</v>
      </c>
      <c r="C522" s="7">
        <v>2.4067976599999999E-2</v>
      </c>
      <c r="D522" s="6">
        <v>0.68</v>
      </c>
      <c r="E522" s="6">
        <v>46.66</v>
      </c>
      <c r="F522" s="6">
        <v>1.8</v>
      </c>
      <c r="G522" s="6">
        <v>0.47799999999999998</v>
      </c>
      <c r="H522" s="5">
        <v>0</v>
      </c>
      <c r="I522" s="27">
        <f t="shared" si="48"/>
        <v>1.26</v>
      </c>
      <c r="J522" s="27">
        <f t="shared" si="49"/>
        <v>0.23899999999999999</v>
      </c>
      <c r="K522" s="5">
        <v>28</v>
      </c>
      <c r="L522" s="5">
        <f t="shared" si="50"/>
        <v>0</v>
      </c>
      <c r="M522">
        <f t="shared" si="51"/>
        <v>78</v>
      </c>
      <c r="N522">
        <f t="shared" si="52"/>
        <v>0</v>
      </c>
      <c r="O522">
        <f t="shared" si="53"/>
        <v>0</v>
      </c>
    </row>
    <row r="523" spans="1:15">
      <c r="A523" s="5" t="s">
        <v>20</v>
      </c>
      <c r="B523" s="5">
        <v>1750</v>
      </c>
      <c r="C523" s="7">
        <v>0.1220822709</v>
      </c>
      <c r="D523" s="6">
        <v>0.68</v>
      </c>
      <c r="E523" s="6">
        <v>46.66</v>
      </c>
      <c r="F523" s="6">
        <v>1.8</v>
      </c>
      <c r="G523" s="6">
        <v>0.47799999999999998</v>
      </c>
      <c r="H523" s="5">
        <v>0</v>
      </c>
      <c r="I523" s="27">
        <f t="shared" si="48"/>
        <v>1.26</v>
      </c>
      <c r="J523" s="27">
        <f t="shared" si="49"/>
        <v>0.23899999999999999</v>
      </c>
      <c r="K523" s="5">
        <v>140</v>
      </c>
      <c r="L523" s="5">
        <f t="shared" si="50"/>
        <v>0</v>
      </c>
      <c r="M523">
        <f t="shared" si="51"/>
        <v>398</v>
      </c>
      <c r="N523">
        <f t="shared" si="52"/>
        <v>1</v>
      </c>
      <c r="O523">
        <f t="shared" si="53"/>
        <v>0.2</v>
      </c>
    </row>
    <row r="524" spans="1:15">
      <c r="A524" s="5" t="s">
        <v>20</v>
      </c>
      <c r="B524" s="5">
        <v>8140</v>
      </c>
      <c r="C524" s="7">
        <v>0.31203824860000001</v>
      </c>
      <c r="D524" s="6">
        <v>0.77700000000000002</v>
      </c>
      <c r="E524" s="6">
        <v>46.66</v>
      </c>
      <c r="F524" s="6">
        <v>1.18</v>
      </c>
      <c r="G524" s="6">
        <v>0.48</v>
      </c>
      <c r="H524" s="5">
        <v>0</v>
      </c>
      <c r="I524" s="27">
        <f t="shared" si="48"/>
        <v>0.82599999999999996</v>
      </c>
      <c r="J524" s="27">
        <f t="shared" si="49"/>
        <v>0.24</v>
      </c>
      <c r="K524" s="5">
        <v>407</v>
      </c>
      <c r="L524" s="5">
        <f t="shared" si="50"/>
        <v>1</v>
      </c>
      <c r="M524">
        <f t="shared" si="51"/>
        <v>1163</v>
      </c>
      <c r="N524">
        <f t="shared" si="52"/>
        <v>2</v>
      </c>
      <c r="O524">
        <f t="shared" si="53"/>
        <v>0.6</v>
      </c>
    </row>
    <row r="525" spans="1:15">
      <c r="A525" s="5" t="s">
        <v>20</v>
      </c>
      <c r="B525" s="5">
        <v>1750</v>
      </c>
      <c r="C525" s="7">
        <v>0.3758082324</v>
      </c>
      <c r="D525" s="6">
        <v>0.76800000000000002</v>
      </c>
      <c r="E525" s="6">
        <v>46.66</v>
      </c>
      <c r="F525" s="6">
        <v>1.8</v>
      </c>
      <c r="G525" s="6">
        <v>0.47799999999999998</v>
      </c>
      <c r="H525" s="5">
        <v>0</v>
      </c>
      <c r="I525" s="27">
        <f t="shared" si="48"/>
        <v>1.26</v>
      </c>
      <c r="J525" s="27">
        <f t="shared" si="49"/>
        <v>0.23899999999999999</v>
      </c>
      <c r="K525" s="5">
        <v>485</v>
      </c>
      <c r="L525" s="5">
        <f t="shared" si="50"/>
        <v>1</v>
      </c>
      <c r="M525">
        <f t="shared" si="51"/>
        <v>1384</v>
      </c>
      <c r="N525">
        <f t="shared" si="52"/>
        <v>4</v>
      </c>
      <c r="O525">
        <f t="shared" si="53"/>
        <v>0.7</v>
      </c>
    </row>
    <row r="526" spans="1:15">
      <c r="A526" s="5" t="s">
        <v>20</v>
      </c>
      <c r="B526" s="5">
        <v>8140</v>
      </c>
      <c r="C526" s="7">
        <v>0.37355090990000001</v>
      </c>
      <c r="D526" s="6">
        <v>0.77700000000000002</v>
      </c>
      <c r="E526" s="6">
        <v>46.66</v>
      </c>
      <c r="F526" s="6">
        <v>1.18</v>
      </c>
      <c r="G526" s="6">
        <v>0.48</v>
      </c>
      <c r="H526" s="5">
        <v>0</v>
      </c>
      <c r="I526" s="27">
        <f t="shared" si="48"/>
        <v>0.82599999999999996</v>
      </c>
      <c r="J526" s="27">
        <f t="shared" si="49"/>
        <v>0.24</v>
      </c>
      <c r="K526" s="5">
        <v>488</v>
      </c>
      <c r="L526" s="5">
        <f t="shared" si="50"/>
        <v>1</v>
      </c>
      <c r="M526">
        <f t="shared" si="51"/>
        <v>1392</v>
      </c>
      <c r="N526">
        <f t="shared" si="52"/>
        <v>3</v>
      </c>
      <c r="O526">
        <f t="shared" si="53"/>
        <v>0.7</v>
      </c>
    </row>
    <row r="527" spans="1:15">
      <c r="A527" s="5" t="s">
        <v>20</v>
      </c>
      <c r="B527" s="5">
        <v>1750</v>
      </c>
      <c r="C527" s="7">
        <v>0.1163950248</v>
      </c>
      <c r="D527" s="6">
        <v>0.68</v>
      </c>
      <c r="E527" s="6">
        <v>46.66</v>
      </c>
      <c r="F527" s="6">
        <v>1.8</v>
      </c>
      <c r="G527" s="6">
        <v>0.47799999999999998</v>
      </c>
      <c r="H527" s="5">
        <v>0</v>
      </c>
      <c r="I527" s="27">
        <f t="shared" si="48"/>
        <v>1.26</v>
      </c>
      <c r="J527" s="27">
        <f t="shared" si="49"/>
        <v>0.23899999999999999</v>
      </c>
      <c r="K527" s="5">
        <v>133</v>
      </c>
      <c r="L527" s="5">
        <f t="shared" si="50"/>
        <v>0</v>
      </c>
      <c r="M527">
        <f t="shared" si="51"/>
        <v>380</v>
      </c>
      <c r="N527">
        <f t="shared" si="52"/>
        <v>1</v>
      </c>
      <c r="O527">
        <f t="shared" si="53"/>
        <v>0.2</v>
      </c>
    </row>
    <row r="528" spans="1:15">
      <c r="A528" s="5" t="s">
        <v>20</v>
      </c>
      <c r="B528" s="5">
        <v>1750</v>
      </c>
      <c r="C528" s="7">
        <v>3.3368063099999998E-2</v>
      </c>
      <c r="D528" s="6">
        <v>0.76800000000000002</v>
      </c>
      <c r="E528" s="6">
        <v>46.66</v>
      </c>
      <c r="F528" s="6">
        <v>1.8</v>
      </c>
      <c r="G528" s="6">
        <v>0.47799999999999998</v>
      </c>
      <c r="H528" s="5">
        <v>0</v>
      </c>
      <c r="I528" s="27">
        <f t="shared" si="48"/>
        <v>1.26</v>
      </c>
      <c r="J528" s="27">
        <f t="shared" si="49"/>
        <v>0.23899999999999999</v>
      </c>
      <c r="K528" s="5">
        <v>43</v>
      </c>
      <c r="L528" s="5">
        <f t="shared" si="50"/>
        <v>0</v>
      </c>
      <c r="M528">
        <f t="shared" si="51"/>
        <v>123</v>
      </c>
      <c r="N528">
        <f t="shared" si="52"/>
        <v>0</v>
      </c>
      <c r="O528">
        <f t="shared" si="53"/>
        <v>0.1</v>
      </c>
    </row>
    <row r="529" spans="1:15">
      <c r="A529" s="5" t="s">
        <v>20</v>
      </c>
      <c r="B529" s="5">
        <v>1750</v>
      </c>
      <c r="C529" s="7">
        <v>0.55118441100000004</v>
      </c>
      <c r="D529" s="6">
        <v>0.76800000000000002</v>
      </c>
      <c r="E529" s="6">
        <v>46.66</v>
      </c>
      <c r="F529" s="6">
        <v>1.8</v>
      </c>
      <c r="G529" s="6">
        <v>0.47799999999999998</v>
      </c>
      <c r="H529" s="5">
        <v>0</v>
      </c>
      <c r="I529" s="27">
        <f t="shared" si="48"/>
        <v>1.26</v>
      </c>
      <c r="J529" s="27">
        <f t="shared" si="49"/>
        <v>0.23899999999999999</v>
      </c>
      <c r="K529" s="5">
        <v>711</v>
      </c>
      <c r="L529" s="5">
        <f t="shared" si="50"/>
        <v>2</v>
      </c>
      <c r="M529">
        <f t="shared" si="51"/>
        <v>2030</v>
      </c>
      <c r="N529">
        <f t="shared" si="52"/>
        <v>6</v>
      </c>
      <c r="O529">
        <f t="shared" si="53"/>
        <v>1.1000000000000001</v>
      </c>
    </row>
    <row r="530" spans="1:15">
      <c r="A530" s="5" t="s">
        <v>20</v>
      </c>
      <c r="B530" s="5">
        <v>1750</v>
      </c>
      <c r="C530" s="7">
        <v>0.1212167398</v>
      </c>
      <c r="D530" s="6">
        <v>0.76800000000000002</v>
      </c>
      <c r="E530" s="6">
        <v>46.66</v>
      </c>
      <c r="F530" s="6">
        <v>1.8</v>
      </c>
      <c r="G530" s="6">
        <v>0.47799999999999998</v>
      </c>
      <c r="H530" s="5">
        <v>0</v>
      </c>
      <c r="I530" s="27">
        <f t="shared" si="48"/>
        <v>1.26</v>
      </c>
      <c r="J530" s="27">
        <f t="shared" si="49"/>
        <v>0.23899999999999999</v>
      </c>
      <c r="K530" s="5">
        <v>156</v>
      </c>
      <c r="L530" s="5">
        <f t="shared" si="50"/>
        <v>0</v>
      </c>
      <c r="M530">
        <f t="shared" si="51"/>
        <v>446</v>
      </c>
      <c r="N530">
        <f t="shared" si="52"/>
        <v>1</v>
      </c>
      <c r="O530">
        <f t="shared" si="53"/>
        <v>0.2</v>
      </c>
    </row>
    <row r="531" spans="1:15">
      <c r="A531" s="5" t="s">
        <v>20</v>
      </c>
      <c r="B531" s="5">
        <v>1750</v>
      </c>
      <c r="C531" s="7">
        <v>0.61412533359999999</v>
      </c>
      <c r="D531" s="6">
        <v>0.752</v>
      </c>
      <c r="E531" s="6">
        <v>46.66</v>
      </c>
      <c r="F531" s="6">
        <v>1.8</v>
      </c>
      <c r="G531" s="6">
        <v>0.47799999999999998</v>
      </c>
      <c r="H531" s="5">
        <v>0</v>
      </c>
      <c r="I531" s="27">
        <f t="shared" si="48"/>
        <v>1.26</v>
      </c>
      <c r="J531" s="27">
        <f t="shared" si="49"/>
        <v>0.23899999999999999</v>
      </c>
      <c r="K531" s="5">
        <v>2565</v>
      </c>
      <c r="L531" s="5">
        <f t="shared" si="50"/>
        <v>2</v>
      </c>
      <c r="M531">
        <f t="shared" si="51"/>
        <v>2215</v>
      </c>
      <c r="N531">
        <f t="shared" si="52"/>
        <v>6</v>
      </c>
      <c r="O531">
        <f t="shared" si="53"/>
        <v>1.2</v>
      </c>
    </row>
    <row r="532" spans="1:15">
      <c r="A532" s="5" t="s">
        <v>20</v>
      </c>
      <c r="B532" s="5">
        <v>1750</v>
      </c>
      <c r="C532" s="7">
        <v>4.1145536000000003E-2</v>
      </c>
      <c r="D532" s="6">
        <v>0.752</v>
      </c>
      <c r="E532" s="6">
        <v>46.66</v>
      </c>
      <c r="F532" s="6">
        <v>1.8</v>
      </c>
      <c r="G532" s="6">
        <v>0.47799999999999998</v>
      </c>
      <c r="H532" s="5">
        <v>0</v>
      </c>
      <c r="I532" s="27">
        <f t="shared" si="48"/>
        <v>1.26</v>
      </c>
      <c r="J532" s="27">
        <f t="shared" si="49"/>
        <v>0.23899999999999999</v>
      </c>
      <c r="K532" s="5">
        <v>52</v>
      </c>
      <c r="L532" s="5">
        <f t="shared" si="50"/>
        <v>0</v>
      </c>
      <c r="M532">
        <f t="shared" si="51"/>
        <v>148</v>
      </c>
      <c r="N532">
        <f t="shared" si="52"/>
        <v>0</v>
      </c>
      <c r="O532">
        <f t="shared" si="53"/>
        <v>0.1</v>
      </c>
    </row>
    <row r="533" spans="1:15">
      <c r="A533" s="5" t="s">
        <v>20</v>
      </c>
      <c r="B533" s="5">
        <v>1750</v>
      </c>
      <c r="C533" s="7">
        <v>1.1360083999999999E-2</v>
      </c>
      <c r="D533" s="6">
        <v>0.752</v>
      </c>
      <c r="E533" s="6">
        <v>46.66</v>
      </c>
      <c r="F533" s="6">
        <v>1.8</v>
      </c>
      <c r="G533" s="6">
        <v>0.47799999999999998</v>
      </c>
      <c r="H533" s="5">
        <v>0</v>
      </c>
      <c r="I533" s="27">
        <f t="shared" si="48"/>
        <v>1.26</v>
      </c>
      <c r="J533" s="27">
        <f t="shared" si="49"/>
        <v>0.23899999999999999</v>
      </c>
      <c r="K533" s="5">
        <v>14</v>
      </c>
      <c r="L533" s="5">
        <f t="shared" si="50"/>
        <v>0</v>
      </c>
      <c r="M533">
        <f t="shared" si="51"/>
        <v>41</v>
      </c>
      <c r="N533">
        <f t="shared" si="52"/>
        <v>0</v>
      </c>
      <c r="O533">
        <f t="shared" si="53"/>
        <v>0</v>
      </c>
    </row>
    <row r="534" spans="1:15">
      <c r="A534" s="5" t="s">
        <v>20</v>
      </c>
      <c r="B534" s="5">
        <v>1750</v>
      </c>
      <c r="C534" s="7">
        <v>1.1001616000000001E-3</v>
      </c>
      <c r="D534" s="6">
        <v>0.76800000000000002</v>
      </c>
      <c r="E534" s="6">
        <v>46.66</v>
      </c>
      <c r="F534" s="6">
        <v>1.8</v>
      </c>
      <c r="G534" s="6">
        <v>0.47799999999999998</v>
      </c>
      <c r="H534" s="5">
        <v>0</v>
      </c>
      <c r="I534" s="27">
        <f t="shared" si="48"/>
        <v>1.26</v>
      </c>
      <c r="J534" s="27">
        <f t="shared" si="49"/>
        <v>0.23899999999999999</v>
      </c>
      <c r="K534" s="5">
        <v>1</v>
      </c>
      <c r="L534" s="5">
        <f t="shared" si="50"/>
        <v>0</v>
      </c>
      <c r="M534">
        <f t="shared" si="51"/>
        <v>4</v>
      </c>
      <c r="N534">
        <f t="shared" si="52"/>
        <v>0</v>
      </c>
      <c r="O534">
        <f t="shared" si="53"/>
        <v>0</v>
      </c>
    </row>
    <row r="535" spans="1:15">
      <c r="A535" s="5" t="s">
        <v>20</v>
      </c>
      <c r="B535" s="5">
        <v>1750</v>
      </c>
      <c r="C535" s="7">
        <v>9.5707974400000007E-2</v>
      </c>
      <c r="D535" s="6">
        <v>0.68</v>
      </c>
      <c r="E535" s="6">
        <v>46.66</v>
      </c>
      <c r="F535" s="6">
        <v>1.8</v>
      </c>
      <c r="G535" s="6">
        <v>0.47799999999999998</v>
      </c>
      <c r="H535" s="5">
        <v>0</v>
      </c>
      <c r="I535" s="27">
        <f t="shared" si="48"/>
        <v>1.26</v>
      </c>
      <c r="J535" s="27">
        <f t="shared" si="49"/>
        <v>0.23899999999999999</v>
      </c>
      <c r="K535" s="5">
        <v>109</v>
      </c>
      <c r="L535" s="5">
        <f t="shared" si="50"/>
        <v>0</v>
      </c>
      <c r="M535">
        <f t="shared" si="51"/>
        <v>312</v>
      </c>
      <c r="N535">
        <f t="shared" si="52"/>
        <v>1</v>
      </c>
      <c r="O535">
        <f t="shared" si="53"/>
        <v>0.2</v>
      </c>
    </row>
    <row r="536" spans="1:15">
      <c r="A536" s="5" t="s">
        <v>20</v>
      </c>
      <c r="B536" s="5">
        <v>1750</v>
      </c>
      <c r="C536" s="7">
        <v>2.6825399982000002</v>
      </c>
      <c r="D536" s="6">
        <v>0.76800000000000002</v>
      </c>
      <c r="E536" s="6">
        <v>46.66</v>
      </c>
      <c r="F536" s="6">
        <v>1.8</v>
      </c>
      <c r="G536" s="6">
        <v>0.47799999999999998</v>
      </c>
      <c r="H536" s="5">
        <v>0</v>
      </c>
      <c r="I536" s="27">
        <f t="shared" si="48"/>
        <v>1.26</v>
      </c>
      <c r="J536" s="27">
        <f t="shared" si="49"/>
        <v>0.23899999999999999</v>
      </c>
      <c r="K536" s="5">
        <v>5614</v>
      </c>
      <c r="L536" s="5">
        <f t="shared" si="50"/>
        <v>8</v>
      </c>
      <c r="M536">
        <f t="shared" si="51"/>
        <v>9881</v>
      </c>
      <c r="N536">
        <f t="shared" si="52"/>
        <v>27</v>
      </c>
      <c r="O536">
        <f t="shared" si="53"/>
        <v>5.2</v>
      </c>
    </row>
    <row r="537" spans="1:15">
      <c r="A537" s="5" t="s">
        <v>20</v>
      </c>
      <c r="B537" s="5">
        <v>8140</v>
      </c>
      <c r="C537" s="7">
        <v>0.15039306769999999</v>
      </c>
      <c r="D537" s="6">
        <v>0.77700000000000002</v>
      </c>
      <c r="E537" s="6">
        <v>46.66</v>
      </c>
      <c r="F537" s="6">
        <v>1.18</v>
      </c>
      <c r="G537" s="6">
        <v>0.48</v>
      </c>
      <c r="H537" s="5">
        <v>0</v>
      </c>
      <c r="I537" s="27">
        <f t="shared" si="48"/>
        <v>0.82599999999999996</v>
      </c>
      <c r="J537" s="27">
        <f t="shared" si="49"/>
        <v>0.24</v>
      </c>
      <c r="K537" s="5">
        <v>196</v>
      </c>
      <c r="L537" s="5">
        <f t="shared" si="50"/>
        <v>0</v>
      </c>
      <c r="M537">
        <f t="shared" si="51"/>
        <v>560</v>
      </c>
      <c r="N537">
        <f t="shared" si="52"/>
        <v>1</v>
      </c>
      <c r="O537">
        <f t="shared" si="53"/>
        <v>0.3</v>
      </c>
    </row>
    <row r="538" spans="1:15">
      <c r="A538" s="5" t="s">
        <v>20</v>
      </c>
      <c r="B538" s="5">
        <v>8140</v>
      </c>
      <c r="C538" s="7">
        <v>2.45842213E-2</v>
      </c>
      <c r="D538" s="6">
        <v>0.77700000000000002</v>
      </c>
      <c r="E538" s="6">
        <v>46.66</v>
      </c>
      <c r="F538" s="6">
        <v>1.18</v>
      </c>
      <c r="G538" s="6">
        <v>0.48</v>
      </c>
      <c r="H538" s="5">
        <v>0</v>
      </c>
      <c r="I538" s="27">
        <f t="shared" si="48"/>
        <v>0.82599999999999996</v>
      </c>
      <c r="J538" s="27">
        <f t="shared" si="49"/>
        <v>0.24</v>
      </c>
      <c r="K538" s="5">
        <v>32</v>
      </c>
      <c r="L538" s="5">
        <f t="shared" si="50"/>
        <v>0</v>
      </c>
      <c r="M538">
        <f t="shared" si="51"/>
        <v>92</v>
      </c>
      <c r="N538">
        <f t="shared" si="52"/>
        <v>0</v>
      </c>
      <c r="O538">
        <f t="shared" si="53"/>
        <v>0</v>
      </c>
    </row>
    <row r="539" spans="1:15">
      <c r="A539" s="5" t="s">
        <v>20</v>
      </c>
      <c r="B539" s="5">
        <v>8140</v>
      </c>
      <c r="C539" s="7">
        <v>2.2293590200000001E-2</v>
      </c>
      <c r="D539" s="6">
        <v>0.77700000000000002</v>
      </c>
      <c r="E539" s="6">
        <v>46.66</v>
      </c>
      <c r="F539" s="6">
        <v>1.18</v>
      </c>
      <c r="G539" s="6">
        <v>0.48</v>
      </c>
      <c r="H539" s="5">
        <v>0</v>
      </c>
      <c r="I539" s="27">
        <f t="shared" si="48"/>
        <v>0.82599999999999996</v>
      </c>
      <c r="J539" s="27">
        <f t="shared" si="49"/>
        <v>0.24</v>
      </c>
      <c r="K539" s="5">
        <v>29</v>
      </c>
      <c r="L539" s="5">
        <f t="shared" si="50"/>
        <v>0</v>
      </c>
      <c r="M539">
        <f t="shared" si="51"/>
        <v>83</v>
      </c>
      <c r="N539">
        <f t="shared" si="52"/>
        <v>0</v>
      </c>
      <c r="O539">
        <f t="shared" si="53"/>
        <v>0</v>
      </c>
    </row>
    <row r="540" spans="1:15">
      <c r="A540" s="5" t="s">
        <v>20</v>
      </c>
      <c r="B540" s="5">
        <v>1750</v>
      </c>
      <c r="C540" s="7">
        <v>0.1131650548</v>
      </c>
      <c r="D540" s="6">
        <v>0.68</v>
      </c>
      <c r="E540" s="6">
        <v>46.66</v>
      </c>
      <c r="F540" s="6">
        <v>1.8</v>
      </c>
      <c r="G540" s="6">
        <v>0.47799999999999998</v>
      </c>
      <c r="H540" s="5">
        <v>0</v>
      </c>
      <c r="I540" s="27">
        <f t="shared" si="48"/>
        <v>1.26</v>
      </c>
      <c r="J540" s="27">
        <f t="shared" si="49"/>
        <v>0.23899999999999999</v>
      </c>
      <c r="K540" s="5">
        <v>129</v>
      </c>
      <c r="L540" s="5">
        <f t="shared" si="50"/>
        <v>0</v>
      </c>
      <c r="M540">
        <f t="shared" si="51"/>
        <v>369</v>
      </c>
      <c r="N540">
        <f t="shared" si="52"/>
        <v>1</v>
      </c>
      <c r="O540">
        <f t="shared" si="53"/>
        <v>0.2</v>
      </c>
    </row>
    <row r="541" spans="1:15">
      <c r="A541" s="5" t="s">
        <v>20</v>
      </c>
      <c r="B541" s="5">
        <v>1750</v>
      </c>
      <c r="C541" s="7">
        <v>3.9235976700000001E-2</v>
      </c>
      <c r="D541" s="6">
        <v>0.76800000000000002</v>
      </c>
      <c r="E541" s="6">
        <v>46.66</v>
      </c>
      <c r="F541" s="6">
        <v>1.8</v>
      </c>
      <c r="G541" s="6">
        <v>0.47799999999999998</v>
      </c>
      <c r="H541" s="5">
        <v>0</v>
      </c>
      <c r="I541" s="27">
        <f t="shared" si="48"/>
        <v>1.26</v>
      </c>
      <c r="J541" s="27">
        <f t="shared" si="49"/>
        <v>0.23899999999999999</v>
      </c>
      <c r="K541" s="5">
        <v>51</v>
      </c>
      <c r="L541" s="5">
        <f t="shared" si="50"/>
        <v>0</v>
      </c>
      <c r="M541">
        <f t="shared" si="51"/>
        <v>145</v>
      </c>
      <c r="N541">
        <f t="shared" si="52"/>
        <v>0</v>
      </c>
      <c r="O541">
        <f t="shared" si="53"/>
        <v>0.1</v>
      </c>
    </row>
    <row r="542" spans="1:15">
      <c r="A542" s="5" t="s">
        <v>20</v>
      </c>
      <c r="B542" s="5">
        <v>8140</v>
      </c>
      <c r="C542" s="7">
        <v>4.5103906899999997E-2</v>
      </c>
      <c r="D542" s="6">
        <v>0.77700000000000002</v>
      </c>
      <c r="E542" s="6">
        <v>46.66</v>
      </c>
      <c r="F542" s="6">
        <v>1.18</v>
      </c>
      <c r="G542" s="6">
        <v>0.48</v>
      </c>
      <c r="H542" s="5">
        <v>0</v>
      </c>
      <c r="I542" s="27">
        <f t="shared" si="48"/>
        <v>0.82599999999999996</v>
      </c>
      <c r="J542" s="27">
        <f t="shared" si="49"/>
        <v>0.24</v>
      </c>
      <c r="K542" s="5">
        <v>59</v>
      </c>
      <c r="L542" s="5">
        <f t="shared" si="50"/>
        <v>0</v>
      </c>
      <c r="M542">
        <f t="shared" si="51"/>
        <v>168</v>
      </c>
      <c r="N542">
        <f t="shared" si="52"/>
        <v>0</v>
      </c>
      <c r="O542">
        <f t="shared" si="53"/>
        <v>0.1</v>
      </c>
    </row>
    <row r="543" spans="1:15">
      <c r="A543" s="5" t="s">
        <v>20</v>
      </c>
      <c r="B543" s="5">
        <v>8140</v>
      </c>
      <c r="C543" s="7">
        <v>9.2069996400000007E-2</v>
      </c>
      <c r="D543" s="6">
        <v>0.63</v>
      </c>
      <c r="E543" s="6">
        <v>46.66</v>
      </c>
      <c r="F543" s="6">
        <v>1.18</v>
      </c>
      <c r="G543" s="6">
        <v>0.48</v>
      </c>
      <c r="H543" s="5">
        <v>0</v>
      </c>
      <c r="I543" s="27">
        <f t="shared" si="48"/>
        <v>0.82599999999999996</v>
      </c>
      <c r="J543" s="27">
        <f t="shared" si="49"/>
        <v>0.24</v>
      </c>
      <c r="K543" s="5">
        <v>97</v>
      </c>
      <c r="L543" s="5">
        <f t="shared" si="50"/>
        <v>0</v>
      </c>
      <c r="M543">
        <f t="shared" si="51"/>
        <v>278</v>
      </c>
      <c r="N543">
        <f t="shared" si="52"/>
        <v>1</v>
      </c>
      <c r="O543">
        <f t="shared" si="53"/>
        <v>0.1</v>
      </c>
    </row>
    <row r="544" spans="1:15">
      <c r="A544" s="5" t="s">
        <v>20</v>
      </c>
      <c r="B544" s="5">
        <v>1750</v>
      </c>
      <c r="C544" s="7">
        <v>0.1021794742</v>
      </c>
      <c r="D544" s="6">
        <v>0.68</v>
      </c>
      <c r="E544" s="6">
        <v>46.66</v>
      </c>
      <c r="F544" s="6">
        <v>1.8</v>
      </c>
      <c r="G544" s="6">
        <v>0.47799999999999998</v>
      </c>
      <c r="H544" s="5">
        <v>0</v>
      </c>
      <c r="I544" s="27">
        <f t="shared" si="48"/>
        <v>1.26</v>
      </c>
      <c r="J544" s="27">
        <f t="shared" si="49"/>
        <v>0.23899999999999999</v>
      </c>
      <c r="K544" s="5">
        <v>117</v>
      </c>
      <c r="L544" s="5">
        <f t="shared" si="50"/>
        <v>0</v>
      </c>
      <c r="M544">
        <f t="shared" si="51"/>
        <v>333</v>
      </c>
      <c r="N544">
        <f t="shared" si="52"/>
        <v>1</v>
      </c>
      <c r="O544">
        <f t="shared" si="53"/>
        <v>0.2</v>
      </c>
    </row>
    <row r="545" spans="1:15">
      <c r="A545" s="5" t="s">
        <v>20</v>
      </c>
      <c r="B545" s="5">
        <v>8140</v>
      </c>
      <c r="C545" s="7">
        <v>2.9657482700000001E-2</v>
      </c>
      <c r="D545" s="6">
        <v>0.77700000000000002</v>
      </c>
      <c r="E545" s="6">
        <v>46.66</v>
      </c>
      <c r="F545" s="6">
        <v>1.18</v>
      </c>
      <c r="G545" s="6">
        <v>0.48</v>
      </c>
      <c r="H545" s="5">
        <v>0</v>
      </c>
      <c r="I545" s="27">
        <f t="shared" si="48"/>
        <v>0.82599999999999996</v>
      </c>
      <c r="J545" s="27">
        <f t="shared" si="49"/>
        <v>0.24</v>
      </c>
      <c r="K545" s="5">
        <v>39</v>
      </c>
      <c r="L545" s="5">
        <f t="shared" si="50"/>
        <v>0</v>
      </c>
      <c r="M545">
        <f t="shared" si="51"/>
        <v>111</v>
      </c>
      <c r="N545">
        <f t="shared" si="52"/>
        <v>0</v>
      </c>
      <c r="O545">
        <f t="shared" si="53"/>
        <v>0.1</v>
      </c>
    </row>
    <row r="546" spans="1:15">
      <c r="A546" s="5" t="s">
        <v>20</v>
      </c>
      <c r="B546" s="5">
        <v>1750</v>
      </c>
      <c r="C546" s="7">
        <v>0.14404282199999999</v>
      </c>
      <c r="D546" s="6">
        <v>0.68</v>
      </c>
      <c r="E546" s="6">
        <v>46.66</v>
      </c>
      <c r="F546" s="6">
        <v>1.8</v>
      </c>
      <c r="G546" s="6">
        <v>0.47799999999999998</v>
      </c>
      <c r="H546" s="5">
        <v>0</v>
      </c>
      <c r="I546" s="27">
        <f t="shared" si="48"/>
        <v>1.26</v>
      </c>
      <c r="J546" s="27">
        <f t="shared" si="49"/>
        <v>0.23899999999999999</v>
      </c>
      <c r="K546" s="5">
        <v>165</v>
      </c>
      <c r="L546" s="5">
        <f t="shared" si="50"/>
        <v>0</v>
      </c>
      <c r="M546">
        <f t="shared" si="51"/>
        <v>470</v>
      </c>
      <c r="N546">
        <f t="shared" si="52"/>
        <v>1</v>
      </c>
      <c r="O546">
        <f t="shared" si="53"/>
        <v>0.2</v>
      </c>
    </row>
    <row r="547" spans="1:15">
      <c r="A547" s="5" t="s">
        <v>20</v>
      </c>
      <c r="B547" s="5">
        <v>1750</v>
      </c>
      <c r="C547" s="7">
        <v>0.24997338429999999</v>
      </c>
      <c r="D547" s="6">
        <v>0.68</v>
      </c>
      <c r="E547" s="6">
        <v>46.66</v>
      </c>
      <c r="F547" s="6">
        <v>1.8</v>
      </c>
      <c r="G547" s="6">
        <v>0.47799999999999998</v>
      </c>
      <c r="H547" s="5">
        <v>0</v>
      </c>
      <c r="I547" s="27">
        <f t="shared" si="48"/>
        <v>1.26</v>
      </c>
      <c r="J547" s="27">
        <f t="shared" si="49"/>
        <v>0.23899999999999999</v>
      </c>
      <c r="K547" s="5">
        <v>286</v>
      </c>
      <c r="L547" s="5">
        <f t="shared" si="50"/>
        <v>1</v>
      </c>
      <c r="M547">
        <f t="shared" si="51"/>
        <v>815</v>
      </c>
      <c r="N547">
        <f t="shared" si="52"/>
        <v>2</v>
      </c>
      <c r="O547">
        <f t="shared" si="53"/>
        <v>0.4</v>
      </c>
    </row>
    <row r="548" spans="1:15">
      <c r="A548" s="5" t="s">
        <v>20</v>
      </c>
      <c r="B548" s="5">
        <v>1750</v>
      </c>
      <c r="C548" s="7">
        <v>1.66653459E-2</v>
      </c>
      <c r="D548" s="6">
        <v>0.76800000000000002</v>
      </c>
      <c r="E548" s="6">
        <v>46.66</v>
      </c>
      <c r="F548" s="6">
        <v>1.8</v>
      </c>
      <c r="G548" s="6">
        <v>0.47799999999999998</v>
      </c>
      <c r="H548" s="5">
        <v>0</v>
      </c>
      <c r="I548" s="27">
        <f t="shared" si="48"/>
        <v>1.26</v>
      </c>
      <c r="J548" s="27">
        <f t="shared" si="49"/>
        <v>0.23899999999999999</v>
      </c>
      <c r="K548" s="5">
        <v>22</v>
      </c>
      <c r="L548" s="5">
        <f t="shared" si="50"/>
        <v>0</v>
      </c>
      <c r="M548">
        <f t="shared" si="51"/>
        <v>61</v>
      </c>
      <c r="N548">
        <f t="shared" si="52"/>
        <v>0</v>
      </c>
      <c r="O548">
        <f t="shared" si="53"/>
        <v>0</v>
      </c>
    </row>
    <row r="549" spans="1:15">
      <c r="A549" s="5" t="s">
        <v>20</v>
      </c>
      <c r="B549" s="5">
        <v>1750</v>
      </c>
      <c r="C549" s="7">
        <v>0.24997539630000001</v>
      </c>
      <c r="D549" s="6">
        <v>0.68</v>
      </c>
      <c r="E549" s="6">
        <v>46.66</v>
      </c>
      <c r="F549" s="6">
        <v>1.8</v>
      </c>
      <c r="G549" s="6">
        <v>0.47799999999999998</v>
      </c>
      <c r="H549" s="5">
        <v>0</v>
      </c>
      <c r="I549" s="27">
        <f t="shared" si="48"/>
        <v>1.26</v>
      </c>
      <c r="J549" s="27">
        <f t="shared" si="49"/>
        <v>0.23899999999999999</v>
      </c>
      <c r="K549" s="5">
        <v>286</v>
      </c>
      <c r="L549" s="5">
        <f t="shared" si="50"/>
        <v>1</v>
      </c>
      <c r="M549">
        <f t="shared" si="51"/>
        <v>815</v>
      </c>
      <c r="N549">
        <f t="shared" si="52"/>
        <v>2</v>
      </c>
      <c r="O549">
        <f t="shared" si="53"/>
        <v>0.4</v>
      </c>
    </row>
    <row r="550" spans="1:15">
      <c r="A550" s="5" t="s">
        <v>20</v>
      </c>
      <c r="B550" s="5">
        <v>1750</v>
      </c>
      <c r="C550" s="7">
        <v>0.24997338429999999</v>
      </c>
      <c r="D550" s="6">
        <v>0.68</v>
      </c>
      <c r="E550" s="6">
        <v>46.66</v>
      </c>
      <c r="F550" s="6">
        <v>1.8</v>
      </c>
      <c r="G550" s="6">
        <v>0.47799999999999998</v>
      </c>
      <c r="H550" s="5">
        <v>0</v>
      </c>
      <c r="I550" s="27">
        <f t="shared" si="48"/>
        <v>1.26</v>
      </c>
      <c r="J550" s="27">
        <f t="shared" si="49"/>
        <v>0.23899999999999999</v>
      </c>
      <c r="K550" s="5">
        <v>286</v>
      </c>
      <c r="L550" s="5">
        <f t="shared" si="50"/>
        <v>1</v>
      </c>
      <c r="M550">
        <f t="shared" si="51"/>
        <v>815</v>
      </c>
      <c r="N550">
        <f t="shared" si="52"/>
        <v>2</v>
      </c>
      <c r="O550">
        <f t="shared" si="53"/>
        <v>0.4</v>
      </c>
    </row>
    <row r="551" spans="1:15">
      <c r="A551" s="5" t="s">
        <v>20</v>
      </c>
      <c r="B551" s="5">
        <v>1750</v>
      </c>
      <c r="C551" s="7">
        <v>0.24997338429999999</v>
      </c>
      <c r="D551" s="6">
        <v>0.68</v>
      </c>
      <c r="E551" s="6">
        <v>46.66</v>
      </c>
      <c r="F551" s="6">
        <v>1.8</v>
      </c>
      <c r="G551" s="6">
        <v>0.47799999999999998</v>
      </c>
      <c r="H551" s="5">
        <v>0</v>
      </c>
      <c r="I551" s="27">
        <f t="shared" si="48"/>
        <v>1.26</v>
      </c>
      <c r="J551" s="27">
        <f t="shared" si="49"/>
        <v>0.23899999999999999</v>
      </c>
      <c r="K551" s="5">
        <v>286</v>
      </c>
      <c r="L551" s="5">
        <f t="shared" si="50"/>
        <v>1</v>
      </c>
      <c r="M551">
        <f t="shared" si="51"/>
        <v>815</v>
      </c>
      <c r="N551">
        <f t="shared" si="52"/>
        <v>2</v>
      </c>
      <c r="O551">
        <f t="shared" si="53"/>
        <v>0.4</v>
      </c>
    </row>
    <row r="552" spans="1:15">
      <c r="A552" s="5" t="s">
        <v>20</v>
      </c>
      <c r="B552" s="5">
        <v>1750</v>
      </c>
      <c r="C552" s="7">
        <v>0.1581440321</v>
      </c>
      <c r="D552" s="6">
        <v>0.68</v>
      </c>
      <c r="E552" s="6">
        <v>46.66</v>
      </c>
      <c r="F552" s="6">
        <v>1.8</v>
      </c>
      <c r="G552" s="6">
        <v>0.47799999999999998</v>
      </c>
      <c r="H552" s="5">
        <v>0</v>
      </c>
      <c r="I552" s="27">
        <f t="shared" si="48"/>
        <v>1.26</v>
      </c>
      <c r="J552" s="27">
        <f t="shared" si="49"/>
        <v>0.23899999999999999</v>
      </c>
      <c r="K552" s="5">
        <v>181</v>
      </c>
      <c r="L552" s="5">
        <f t="shared" si="50"/>
        <v>0</v>
      </c>
      <c r="M552">
        <f t="shared" si="51"/>
        <v>516</v>
      </c>
      <c r="N552">
        <f t="shared" si="52"/>
        <v>1</v>
      </c>
      <c r="O552">
        <f t="shared" si="53"/>
        <v>0.3</v>
      </c>
    </row>
    <row r="553" spans="1:15">
      <c r="A553" s="5" t="s">
        <v>20</v>
      </c>
      <c r="B553" s="5">
        <v>1750</v>
      </c>
      <c r="C553" s="7">
        <v>0.1535930029</v>
      </c>
      <c r="D553" s="6">
        <v>0.68</v>
      </c>
      <c r="E553" s="6">
        <v>46.66</v>
      </c>
      <c r="F553" s="6">
        <v>1.8</v>
      </c>
      <c r="G553" s="6">
        <v>0.47799999999999998</v>
      </c>
      <c r="H553" s="5">
        <v>0</v>
      </c>
      <c r="I553" s="27">
        <f t="shared" si="48"/>
        <v>1.26</v>
      </c>
      <c r="J553" s="27">
        <f t="shared" si="49"/>
        <v>0.23899999999999999</v>
      </c>
      <c r="K553" s="5">
        <v>176</v>
      </c>
      <c r="L553" s="5">
        <f t="shared" si="50"/>
        <v>0</v>
      </c>
      <c r="M553">
        <f t="shared" si="51"/>
        <v>501</v>
      </c>
      <c r="N553">
        <f t="shared" si="52"/>
        <v>1</v>
      </c>
      <c r="O553">
        <f t="shared" si="53"/>
        <v>0.3</v>
      </c>
    </row>
    <row r="554" spans="1:15">
      <c r="A554" s="5" t="s">
        <v>20</v>
      </c>
      <c r="B554" s="5">
        <v>1750</v>
      </c>
      <c r="C554" s="7">
        <v>1.7355854300000001E-2</v>
      </c>
      <c r="D554" s="6">
        <v>0.76800000000000002</v>
      </c>
      <c r="E554" s="6">
        <v>46.66</v>
      </c>
      <c r="F554" s="6">
        <v>1.8</v>
      </c>
      <c r="G554" s="6">
        <v>0.47799999999999998</v>
      </c>
      <c r="H554" s="5">
        <v>0</v>
      </c>
      <c r="I554" s="27">
        <f t="shared" si="48"/>
        <v>1.26</v>
      </c>
      <c r="J554" s="27">
        <f t="shared" si="49"/>
        <v>0.23899999999999999</v>
      </c>
      <c r="K554" s="5">
        <v>22</v>
      </c>
      <c r="L554" s="5">
        <f t="shared" si="50"/>
        <v>0</v>
      </c>
      <c r="M554">
        <f t="shared" si="51"/>
        <v>64</v>
      </c>
      <c r="N554">
        <f t="shared" si="52"/>
        <v>0</v>
      </c>
      <c r="O554">
        <f t="shared" si="53"/>
        <v>0</v>
      </c>
    </row>
    <row r="555" spans="1:15">
      <c r="A555" s="5" t="s">
        <v>20</v>
      </c>
      <c r="B555" s="5">
        <v>1750</v>
      </c>
      <c r="C555" s="7">
        <v>4.3436200000000003E-5</v>
      </c>
      <c r="D555" s="6">
        <v>0.76800000000000002</v>
      </c>
      <c r="E555" s="6">
        <v>46.66</v>
      </c>
      <c r="F555" s="6">
        <v>1.8</v>
      </c>
      <c r="G555" s="6">
        <v>0.47799999999999998</v>
      </c>
      <c r="H555" s="5">
        <v>0</v>
      </c>
      <c r="I555" s="27">
        <f t="shared" si="48"/>
        <v>1.26</v>
      </c>
      <c r="J555" s="27">
        <f t="shared" si="49"/>
        <v>0.23899999999999999</v>
      </c>
      <c r="K555" s="5">
        <v>0</v>
      </c>
      <c r="L555" s="5">
        <f t="shared" si="50"/>
        <v>0</v>
      </c>
      <c r="M555">
        <f t="shared" si="51"/>
        <v>0</v>
      </c>
      <c r="N555">
        <f t="shared" si="52"/>
        <v>0</v>
      </c>
      <c r="O555">
        <f t="shared" si="53"/>
        <v>0</v>
      </c>
    </row>
    <row r="556" spans="1:15">
      <c r="A556" s="5" t="s">
        <v>20</v>
      </c>
      <c r="B556" s="5">
        <v>1750</v>
      </c>
      <c r="C556" s="7">
        <v>0.15600322620000001</v>
      </c>
      <c r="D556" s="6">
        <v>0.68</v>
      </c>
      <c r="E556" s="6">
        <v>46.66</v>
      </c>
      <c r="F556" s="6">
        <v>1.8</v>
      </c>
      <c r="G556" s="6">
        <v>0.47799999999999998</v>
      </c>
      <c r="H556" s="5">
        <v>0</v>
      </c>
      <c r="I556" s="27">
        <f t="shared" si="48"/>
        <v>1.26</v>
      </c>
      <c r="J556" s="27">
        <f t="shared" si="49"/>
        <v>0.23899999999999999</v>
      </c>
      <c r="K556" s="5">
        <v>178</v>
      </c>
      <c r="L556" s="5">
        <f t="shared" si="50"/>
        <v>0</v>
      </c>
      <c r="M556">
        <f t="shared" si="51"/>
        <v>509</v>
      </c>
      <c r="N556">
        <f t="shared" si="52"/>
        <v>1</v>
      </c>
      <c r="O556">
        <f t="shared" si="53"/>
        <v>0.3</v>
      </c>
    </row>
    <row r="557" spans="1:15">
      <c r="A557" s="5" t="s">
        <v>20</v>
      </c>
      <c r="B557" s="5">
        <v>1750</v>
      </c>
      <c r="C557" s="7">
        <v>5.1253124900000002E-2</v>
      </c>
      <c r="D557" s="6">
        <v>0.76800000000000002</v>
      </c>
      <c r="E557" s="6">
        <v>46.66</v>
      </c>
      <c r="F557" s="6">
        <v>1.8</v>
      </c>
      <c r="G557" s="6">
        <v>0.47799999999999998</v>
      </c>
      <c r="H557" s="5">
        <v>0</v>
      </c>
      <c r="I557" s="27">
        <f t="shared" si="48"/>
        <v>1.26</v>
      </c>
      <c r="J557" s="27">
        <f t="shared" si="49"/>
        <v>0.23899999999999999</v>
      </c>
      <c r="K557" s="5">
        <v>66</v>
      </c>
      <c r="L557" s="5">
        <f t="shared" si="50"/>
        <v>0</v>
      </c>
      <c r="M557">
        <f t="shared" si="51"/>
        <v>189</v>
      </c>
      <c r="N557">
        <f t="shared" si="52"/>
        <v>1</v>
      </c>
      <c r="O557">
        <f t="shared" si="53"/>
        <v>0.1</v>
      </c>
    </row>
    <row r="558" spans="1:15">
      <c r="A558" s="5" t="s">
        <v>20</v>
      </c>
      <c r="B558" s="5">
        <v>1750</v>
      </c>
      <c r="C558" s="7">
        <v>0.21347348290000001</v>
      </c>
      <c r="D558" s="6">
        <v>0.68</v>
      </c>
      <c r="E558" s="6">
        <v>46.66</v>
      </c>
      <c r="F558" s="6">
        <v>1.8</v>
      </c>
      <c r="G558" s="6">
        <v>0.47799999999999998</v>
      </c>
      <c r="H558" s="5">
        <v>0</v>
      </c>
      <c r="I558" s="27">
        <f t="shared" si="48"/>
        <v>1.26</v>
      </c>
      <c r="J558" s="27">
        <f t="shared" si="49"/>
        <v>0.23899999999999999</v>
      </c>
      <c r="K558" s="5">
        <v>244</v>
      </c>
      <c r="L558" s="5">
        <f t="shared" si="50"/>
        <v>1</v>
      </c>
      <c r="M558">
        <f t="shared" si="51"/>
        <v>696</v>
      </c>
      <c r="N558">
        <f t="shared" si="52"/>
        <v>2</v>
      </c>
      <c r="O558">
        <f t="shared" si="53"/>
        <v>0.4</v>
      </c>
    </row>
    <row r="559" spans="1:15">
      <c r="A559" s="5" t="s">
        <v>20</v>
      </c>
      <c r="B559" s="5">
        <v>1750</v>
      </c>
      <c r="C559" s="7">
        <v>2.5754349499999999E-2</v>
      </c>
      <c r="D559" s="6">
        <v>0.76800000000000002</v>
      </c>
      <c r="E559" s="6">
        <v>46.66</v>
      </c>
      <c r="F559" s="6">
        <v>1.8</v>
      </c>
      <c r="G559" s="6">
        <v>0.47799999999999998</v>
      </c>
      <c r="H559" s="5">
        <v>0</v>
      </c>
      <c r="I559" s="27">
        <f t="shared" si="48"/>
        <v>1.26</v>
      </c>
      <c r="J559" s="27">
        <f t="shared" si="49"/>
        <v>0.23899999999999999</v>
      </c>
      <c r="K559" s="5">
        <v>33</v>
      </c>
      <c r="L559" s="5">
        <f t="shared" si="50"/>
        <v>0</v>
      </c>
      <c r="M559">
        <f t="shared" si="51"/>
        <v>95</v>
      </c>
      <c r="N559">
        <f t="shared" si="52"/>
        <v>0</v>
      </c>
      <c r="O559">
        <f t="shared" si="53"/>
        <v>0.1</v>
      </c>
    </row>
    <row r="560" spans="1:15">
      <c r="A560" s="5" t="s">
        <v>20</v>
      </c>
      <c r="B560" s="5">
        <v>1750</v>
      </c>
      <c r="C560" s="7">
        <v>0.27805495730000002</v>
      </c>
      <c r="D560" s="6">
        <v>0.68</v>
      </c>
      <c r="E560" s="6">
        <v>46.66</v>
      </c>
      <c r="F560" s="6">
        <v>1.8</v>
      </c>
      <c r="G560" s="6">
        <v>0.47799999999999998</v>
      </c>
      <c r="H560" s="5">
        <v>0</v>
      </c>
      <c r="I560" s="27">
        <f t="shared" si="48"/>
        <v>1.26</v>
      </c>
      <c r="J560" s="27">
        <f t="shared" si="49"/>
        <v>0.23899999999999999</v>
      </c>
      <c r="K560" s="5">
        <v>318</v>
      </c>
      <c r="L560" s="5">
        <f t="shared" si="50"/>
        <v>1</v>
      </c>
      <c r="M560">
        <f t="shared" si="51"/>
        <v>907</v>
      </c>
      <c r="N560">
        <f t="shared" si="52"/>
        <v>3</v>
      </c>
      <c r="O560">
        <f t="shared" si="53"/>
        <v>0.5</v>
      </c>
    </row>
    <row r="561" spans="1:15">
      <c r="A561" s="5" t="s">
        <v>20</v>
      </c>
      <c r="B561" s="5">
        <v>1750</v>
      </c>
      <c r="C561" s="7">
        <v>0.1272689648</v>
      </c>
      <c r="D561" s="6">
        <v>0.76800000000000002</v>
      </c>
      <c r="E561" s="6">
        <v>46.66</v>
      </c>
      <c r="F561" s="6">
        <v>1.8</v>
      </c>
      <c r="G561" s="6">
        <v>0.47799999999999998</v>
      </c>
      <c r="H561" s="5">
        <v>0</v>
      </c>
      <c r="I561" s="27">
        <f t="shared" si="48"/>
        <v>1.26</v>
      </c>
      <c r="J561" s="27">
        <f t="shared" si="49"/>
        <v>0.23899999999999999</v>
      </c>
      <c r="K561" s="5">
        <v>164</v>
      </c>
      <c r="L561" s="5">
        <f t="shared" si="50"/>
        <v>0</v>
      </c>
      <c r="M561">
        <f t="shared" si="51"/>
        <v>469</v>
      </c>
      <c r="N561">
        <f t="shared" si="52"/>
        <v>1</v>
      </c>
      <c r="O561">
        <f t="shared" si="53"/>
        <v>0.2</v>
      </c>
    </row>
    <row r="562" spans="1:15">
      <c r="A562" s="5" t="s">
        <v>20</v>
      </c>
      <c r="B562" s="5">
        <v>1750</v>
      </c>
      <c r="C562" s="7">
        <v>3.5815734100000003E-2</v>
      </c>
      <c r="D562" s="6">
        <v>0.76800000000000002</v>
      </c>
      <c r="E562" s="6">
        <v>46.66</v>
      </c>
      <c r="F562" s="6">
        <v>1.8</v>
      </c>
      <c r="G562" s="6">
        <v>0.47799999999999998</v>
      </c>
      <c r="H562" s="5">
        <v>0</v>
      </c>
      <c r="I562" s="27">
        <f t="shared" si="48"/>
        <v>1.26</v>
      </c>
      <c r="J562" s="27">
        <f t="shared" si="49"/>
        <v>0.23899999999999999</v>
      </c>
      <c r="K562" s="5">
        <v>46</v>
      </c>
      <c r="L562" s="5">
        <f t="shared" si="50"/>
        <v>0</v>
      </c>
      <c r="M562">
        <f t="shared" si="51"/>
        <v>132</v>
      </c>
      <c r="N562">
        <f t="shared" si="52"/>
        <v>0</v>
      </c>
      <c r="O562">
        <f t="shared" si="53"/>
        <v>0.1</v>
      </c>
    </row>
    <row r="563" spans="1:15">
      <c r="A563" s="5" t="s">
        <v>20</v>
      </c>
      <c r="B563" s="5">
        <v>1750</v>
      </c>
      <c r="C563" s="7">
        <v>7.07149943E-2</v>
      </c>
      <c r="D563" s="6">
        <v>0.68</v>
      </c>
      <c r="E563" s="6">
        <v>46.66</v>
      </c>
      <c r="F563" s="6">
        <v>1.8</v>
      </c>
      <c r="G563" s="6">
        <v>0.47799999999999998</v>
      </c>
      <c r="H563" s="5">
        <v>0</v>
      </c>
      <c r="I563" s="27">
        <f t="shared" si="48"/>
        <v>1.26</v>
      </c>
      <c r="J563" s="27">
        <f t="shared" si="49"/>
        <v>0.23899999999999999</v>
      </c>
      <c r="K563" s="5">
        <v>81</v>
      </c>
      <c r="L563" s="5">
        <f t="shared" si="50"/>
        <v>0</v>
      </c>
      <c r="M563">
        <f t="shared" si="51"/>
        <v>231</v>
      </c>
      <c r="N563">
        <f t="shared" si="52"/>
        <v>1</v>
      </c>
      <c r="O563">
        <f t="shared" si="53"/>
        <v>0.1</v>
      </c>
    </row>
    <row r="564" spans="1:15">
      <c r="A564" s="5" t="s">
        <v>20</v>
      </c>
      <c r="B564" s="5">
        <v>1750</v>
      </c>
      <c r="C564" s="7">
        <v>2.9284290999999998E-3</v>
      </c>
      <c r="D564" s="6">
        <v>0.68</v>
      </c>
      <c r="E564" s="6">
        <v>46.66</v>
      </c>
      <c r="F564" s="6">
        <v>1.8</v>
      </c>
      <c r="G564" s="6">
        <v>0.47799999999999998</v>
      </c>
      <c r="H564" s="5">
        <v>0</v>
      </c>
      <c r="I564" s="27">
        <f t="shared" si="48"/>
        <v>1.26</v>
      </c>
      <c r="J564" s="27">
        <f t="shared" si="49"/>
        <v>0.23899999999999999</v>
      </c>
      <c r="K564" s="5">
        <v>3</v>
      </c>
      <c r="L564" s="5">
        <f t="shared" si="50"/>
        <v>0</v>
      </c>
      <c r="M564">
        <f t="shared" si="51"/>
        <v>10</v>
      </c>
      <c r="N564">
        <f t="shared" si="52"/>
        <v>0</v>
      </c>
      <c r="O564">
        <f t="shared" si="53"/>
        <v>0</v>
      </c>
    </row>
    <row r="565" spans="1:15">
      <c r="A565" s="5" t="s">
        <v>20</v>
      </c>
      <c r="B565" s="5">
        <v>1750</v>
      </c>
      <c r="C565" s="7">
        <v>0.18792140439999999</v>
      </c>
      <c r="D565" s="6">
        <v>0.76800000000000002</v>
      </c>
      <c r="E565" s="6">
        <v>46.66</v>
      </c>
      <c r="F565" s="6">
        <v>1.8</v>
      </c>
      <c r="G565" s="6">
        <v>0.47799999999999998</v>
      </c>
      <c r="H565" s="5">
        <v>0</v>
      </c>
      <c r="I565" s="27">
        <f t="shared" si="48"/>
        <v>1.26</v>
      </c>
      <c r="J565" s="27">
        <f t="shared" si="49"/>
        <v>0.23899999999999999</v>
      </c>
      <c r="K565" s="5">
        <v>243</v>
      </c>
      <c r="L565" s="5">
        <f t="shared" si="50"/>
        <v>1</v>
      </c>
      <c r="M565">
        <f t="shared" si="51"/>
        <v>692</v>
      </c>
      <c r="N565">
        <f t="shared" si="52"/>
        <v>2</v>
      </c>
      <c r="O565">
        <f t="shared" si="53"/>
        <v>0.4</v>
      </c>
    </row>
    <row r="566" spans="1:15">
      <c r="A566" s="5" t="s">
        <v>20</v>
      </c>
      <c r="B566" s="5">
        <v>1750</v>
      </c>
      <c r="C566" s="7">
        <v>0.2242311136</v>
      </c>
      <c r="D566" s="6">
        <v>0.76800000000000002</v>
      </c>
      <c r="E566" s="6">
        <v>46.66</v>
      </c>
      <c r="F566" s="6">
        <v>1.8</v>
      </c>
      <c r="G566" s="6">
        <v>0.47799999999999998</v>
      </c>
      <c r="H566" s="5">
        <v>0</v>
      </c>
      <c r="I566" s="27">
        <f t="shared" si="48"/>
        <v>1.26</v>
      </c>
      <c r="J566" s="27">
        <f t="shared" si="49"/>
        <v>0.23899999999999999</v>
      </c>
      <c r="K566" s="5">
        <v>289</v>
      </c>
      <c r="L566" s="5">
        <f t="shared" si="50"/>
        <v>1</v>
      </c>
      <c r="M566">
        <f t="shared" si="51"/>
        <v>826</v>
      </c>
      <c r="N566">
        <f t="shared" si="52"/>
        <v>2</v>
      </c>
      <c r="O566">
        <f t="shared" si="53"/>
        <v>0.4</v>
      </c>
    </row>
    <row r="567" spans="1:15">
      <c r="A567" s="5" t="s">
        <v>20</v>
      </c>
      <c r="B567" s="5">
        <v>1750</v>
      </c>
      <c r="C567" s="7">
        <v>0.1428100175</v>
      </c>
      <c r="D567" s="6">
        <v>0.76800000000000002</v>
      </c>
      <c r="E567" s="6">
        <v>46.66</v>
      </c>
      <c r="F567" s="6">
        <v>1.8</v>
      </c>
      <c r="G567" s="6">
        <v>0.47799999999999998</v>
      </c>
      <c r="H567" s="5">
        <v>0</v>
      </c>
      <c r="I567" s="27">
        <f t="shared" si="48"/>
        <v>1.26</v>
      </c>
      <c r="J567" s="27">
        <f t="shared" si="49"/>
        <v>0.23899999999999999</v>
      </c>
      <c r="K567" s="5">
        <v>184</v>
      </c>
      <c r="L567" s="5">
        <f t="shared" si="50"/>
        <v>0</v>
      </c>
      <c r="M567">
        <f t="shared" si="51"/>
        <v>526</v>
      </c>
      <c r="N567">
        <f t="shared" si="52"/>
        <v>1</v>
      </c>
      <c r="O567">
        <f t="shared" si="53"/>
        <v>0.3</v>
      </c>
    </row>
    <row r="568" spans="1:15">
      <c r="A568" s="5" t="s">
        <v>20</v>
      </c>
      <c r="B568" s="5">
        <v>1750</v>
      </c>
      <c r="C568" s="7">
        <v>0.10147944389999999</v>
      </c>
      <c r="D568" s="6">
        <v>0.76800000000000002</v>
      </c>
      <c r="E568" s="6">
        <v>46.66</v>
      </c>
      <c r="F568" s="6">
        <v>1.8</v>
      </c>
      <c r="G568" s="6">
        <v>0.47799999999999998</v>
      </c>
      <c r="H568" s="5">
        <v>0</v>
      </c>
      <c r="I568" s="27">
        <f t="shared" si="48"/>
        <v>1.26</v>
      </c>
      <c r="J568" s="27">
        <f t="shared" si="49"/>
        <v>0.23899999999999999</v>
      </c>
      <c r="K568" s="5">
        <v>131</v>
      </c>
      <c r="L568" s="5">
        <f t="shared" si="50"/>
        <v>0</v>
      </c>
      <c r="M568">
        <f t="shared" si="51"/>
        <v>374</v>
      </c>
      <c r="N568">
        <f t="shared" si="52"/>
        <v>1</v>
      </c>
      <c r="O568">
        <f t="shared" si="53"/>
        <v>0.2</v>
      </c>
    </row>
    <row r="569" spans="1:15">
      <c r="A569" s="5" t="s">
        <v>20</v>
      </c>
      <c r="B569" s="5">
        <v>1750</v>
      </c>
      <c r="C569" s="7">
        <v>7.8210068199999996E-2</v>
      </c>
      <c r="D569" s="6">
        <v>0.76800000000000002</v>
      </c>
      <c r="E569" s="6">
        <v>46.66</v>
      </c>
      <c r="F569" s="6">
        <v>1.8</v>
      </c>
      <c r="G569" s="6">
        <v>0.47799999999999998</v>
      </c>
      <c r="H569" s="5">
        <v>0</v>
      </c>
      <c r="I569" s="27">
        <f t="shared" si="48"/>
        <v>1.26</v>
      </c>
      <c r="J569" s="27">
        <f t="shared" si="49"/>
        <v>0.23899999999999999</v>
      </c>
      <c r="K569" s="5">
        <v>101</v>
      </c>
      <c r="L569" s="5">
        <f t="shared" si="50"/>
        <v>0</v>
      </c>
      <c r="M569">
        <f t="shared" si="51"/>
        <v>288</v>
      </c>
      <c r="N569">
        <f t="shared" si="52"/>
        <v>1</v>
      </c>
      <c r="O569">
        <f t="shared" si="53"/>
        <v>0.2</v>
      </c>
    </row>
    <row r="570" spans="1:15">
      <c r="A570" s="5" t="s">
        <v>20</v>
      </c>
      <c r="B570" s="5">
        <v>1750</v>
      </c>
      <c r="C570" s="7">
        <v>0.1918008749</v>
      </c>
      <c r="D570" s="6">
        <v>0.76800000000000002</v>
      </c>
      <c r="E570" s="6">
        <v>46.66</v>
      </c>
      <c r="F570" s="6">
        <v>1.8</v>
      </c>
      <c r="G570" s="6">
        <v>0.47799999999999998</v>
      </c>
      <c r="H570" s="5">
        <v>0</v>
      </c>
      <c r="I570" s="27">
        <f t="shared" si="48"/>
        <v>1.26</v>
      </c>
      <c r="J570" s="27">
        <f t="shared" si="49"/>
        <v>0.23899999999999999</v>
      </c>
      <c r="K570" s="5">
        <v>248</v>
      </c>
      <c r="L570" s="5">
        <f t="shared" si="50"/>
        <v>1</v>
      </c>
      <c r="M570">
        <f t="shared" si="51"/>
        <v>706</v>
      </c>
      <c r="N570">
        <f t="shared" si="52"/>
        <v>2</v>
      </c>
      <c r="O570">
        <f t="shared" si="53"/>
        <v>0.4</v>
      </c>
    </row>
    <row r="571" spans="1:15">
      <c r="A571" s="5" t="s">
        <v>20</v>
      </c>
      <c r="B571" s="5">
        <v>1750</v>
      </c>
      <c r="C571" s="7">
        <v>0.19091977030000001</v>
      </c>
      <c r="D571" s="6">
        <v>0.752</v>
      </c>
      <c r="E571" s="6">
        <v>46.66</v>
      </c>
      <c r="F571" s="6">
        <v>1.8</v>
      </c>
      <c r="G571" s="6">
        <v>0.47799999999999998</v>
      </c>
      <c r="H571" s="5">
        <v>0</v>
      </c>
      <c r="I571" s="27">
        <f t="shared" si="48"/>
        <v>1.26</v>
      </c>
      <c r="J571" s="27">
        <f t="shared" si="49"/>
        <v>0.23899999999999999</v>
      </c>
      <c r="K571" s="5">
        <v>241</v>
      </c>
      <c r="L571" s="5">
        <f t="shared" si="50"/>
        <v>1</v>
      </c>
      <c r="M571">
        <f t="shared" si="51"/>
        <v>689</v>
      </c>
      <c r="N571">
        <f t="shared" si="52"/>
        <v>2</v>
      </c>
      <c r="O571">
        <f t="shared" si="53"/>
        <v>0.4</v>
      </c>
    </row>
    <row r="572" spans="1:15">
      <c r="A572" s="5" t="s">
        <v>20</v>
      </c>
      <c r="B572" s="5">
        <v>1750</v>
      </c>
      <c r="C572" s="7">
        <v>0.1603350784</v>
      </c>
      <c r="D572" s="6">
        <v>0.76800000000000002</v>
      </c>
      <c r="E572" s="6">
        <v>46.66</v>
      </c>
      <c r="F572" s="6">
        <v>1.8</v>
      </c>
      <c r="G572" s="6">
        <v>0.47799999999999998</v>
      </c>
      <c r="H572" s="5">
        <v>0</v>
      </c>
      <c r="I572" s="27">
        <f t="shared" si="48"/>
        <v>1.26</v>
      </c>
      <c r="J572" s="27">
        <f t="shared" si="49"/>
        <v>0.23899999999999999</v>
      </c>
      <c r="K572" s="5">
        <v>207</v>
      </c>
      <c r="L572" s="5">
        <f t="shared" si="50"/>
        <v>0</v>
      </c>
      <c r="M572">
        <f t="shared" si="51"/>
        <v>591</v>
      </c>
      <c r="N572">
        <f t="shared" si="52"/>
        <v>2</v>
      </c>
      <c r="O572">
        <f t="shared" si="53"/>
        <v>0.3</v>
      </c>
    </row>
    <row r="573" spans="1:15">
      <c r="A573" s="5" t="s">
        <v>20</v>
      </c>
      <c r="B573" s="5">
        <v>1750</v>
      </c>
      <c r="C573" s="7">
        <v>7.5671264899999993E-2</v>
      </c>
      <c r="D573" s="6">
        <v>0.76800000000000002</v>
      </c>
      <c r="E573" s="6">
        <v>46.66</v>
      </c>
      <c r="F573" s="6">
        <v>1.8</v>
      </c>
      <c r="G573" s="6">
        <v>0.47799999999999998</v>
      </c>
      <c r="H573" s="5">
        <v>0</v>
      </c>
      <c r="I573" s="27">
        <f t="shared" si="48"/>
        <v>1.26</v>
      </c>
      <c r="J573" s="27">
        <f t="shared" si="49"/>
        <v>0.23899999999999999</v>
      </c>
      <c r="K573" s="5">
        <v>115</v>
      </c>
      <c r="L573" s="5">
        <f t="shared" si="50"/>
        <v>0</v>
      </c>
      <c r="M573">
        <f t="shared" si="51"/>
        <v>279</v>
      </c>
      <c r="N573">
        <f t="shared" si="52"/>
        <v>1</v>
      </c>
      <c r="O573">
        <f t="shared" si="53"/>
        <v>0.1</v>
      </c>
    </row>
    <row r="574" spans="1:15">
      <c r="A574" s="5" t="s">
        <v>20</v>
      </c>
      <c r="B574" s="5">
        <v>1750</v>
      </c>
      <c r="C574" s="7">
        <v>2.9900769999999997E-4</v>
      </c>
      <c r="D574" s="6">
        <v>0.752</v>
      </c>
      <c r="E574" s="6">
        <v>46.66</v>
      </c>
      <c r="F574" s="6">
        <v>1.8</v>
      </c>
      <c r="G574" s="6">
        <v>0.47799999999999998</v>
      </c>
      <c r="H574" s="5">
        <v>0</v>
      </c>
      <c r="I574" s="27">
        <f t="shared" si="48"/>
        <v>1.26</v>
      </c>
      <c r="J574" s="27">
        <f t="shared" si="49"/>
        <v>0.23899999999999999</v>
      </c>
      <c r="K574" s="5">
        <v>0</v>
      </c>
      <c r="L574" s="5">
        <f t="shared" si="50"/>
        <v>0</v>
      </c>
      <c r="M574">
        <f t="shared" si="51"/>
        <v>1</v>
      </c>
      <c r="N574">
        <f t="shared" si="52"/>
        <v>0</v>
      </c>
      <c r="O574">
        <f t="shared" si="53"/>
        <v>0</v>
      </c>
    </row>
    <row r="575" spans="1:15">
      <c r="A575" s="5" t="s">
        <v>20</v>
      </c>
      <c r="B575" s="5">
        <v>1750</v>
      </c>
      <c r="C575" s="7">
        <v>0.12954585639999999</v>
      </c>
      <c r="D575" s="6">
        <v>0.76800000000000002</v>
      </c>
      <c r="E575" s="6">
        <v>46.66</v>
      </c>
      <c r="F575" s="6">
        <v>1.8</v>
      </c>
      <c r="G575" s="6">
        <v>0.47799999999999998</v>
      </c>
      <c r="H575" s="5">
        <v>0</v>
      </c>
      <c r="I575" s="27">
        <f t="shared" si="48"/>
        <v>1.26</v>
      </c>
      <c r="J575" s="27">
        <f t="shared" si="49"/>
        <v>0.23899999999999999</v>
      </c>
      <c r="K575" s="5">
        <v>167</v>
      </c>
      <c r="L575" s="5">
        <f t="shared" si="50"/>
        <v>0</v>
      </c>
      <c r="M575">
        <f t="shared" si="51"/>
        <v>477</v>
      </c>
      <c r="N575">
        <f t="shared" si="52"/>
        <v>1</v>
      </c>
      <c r="O575">
        <f t="shared" si="53"/>
        <v>0.3</v>
      </c>
    </row>
    <row r="576" spans="1:15">
      <c r="A576" s="5" t="s">
        <v>20</v>
      </c>
      <c r="B576" s="5">
        <v>1750</v>
      </c>
      <c r="C576" s="7">
        <v>0.24997338429999999</v>
      </c>
      <c r="D576" s="6">
        <v>0.68</v>
      </c>
      <c r="E576" s="6">
        <v>46.66</v>
      </c>
      <c r="F576" s="6">
        <v>1.8</v>
      </c>
      <c r="G576" s="6">
        <v>0.47799999999999998</v>
      </c>
      <c r="H576" s="5">
        <v>0</v>
      </c>
      <c r="I576" s="27">
        <f t="shared" si="48"/>
        <v>1.26</v>
      </c>
      <c r="J576" s="27">
        <f t="shared" si="49"/>
        <v>0.23899999999999999</v>
      </c>
      <c r="K576" s="5">
        <v>286</v>
      </c>
      <c r="L576" s="5">
        <f t="shared" si="50"/>
        <v>1</v>
      </c>
      <c r="M576">
        <f t="shared" si="51"/>
        <v>815</v>
      </c>
      <c r="N576">
        <f t="shared" si="52"/>
        <v>2</v>
      </c>
      <c r="O576">
        <f t="shared" si="53"/>
        <v>0.4</v>
      </c>
    </row>
    <row r="577" spans="1:15">
      <c r="A577" s="5" t="s">
        <v>20</v>
      </c>
      <c r="B577" s="5">
        <v>1750</v>
      </c>
      <c r="C577" s="7">
        <v>5.3209348199999999E-2</v>
      </c>
      <c r="D577" s="6">
        <v>0.68</v>
      </c>
      <c r="E577" s="6">
        <v>46.66</v>
      </c>
      <c r="F577" s="6">
        <v>1.8</v>
      </c>
      <c r="G577" s="6">
        <v>0.47799999999999998</v>
      </c>
      <c r="H577" s="5">
        <v>0</v>
      </c>
      <c r="I577" s="27">
        <f t="shared" si="48"/>
        <v>1.26</v>
      </c>
      <c r="J577" s="27">
        <f t="shared" si="49"/>
        <v>0.23899999999999999</v>
      </c>
      <c r="K577" s="5">
        <v>61</v>
      </c>
      <c r="L577" s="5">
        <f t="shared" si="50"/>
        <v>0</v>
      </c>
      <c r="M577">
        <f t="shared" si="51"/>
        <v>174</v>
      </c>
      <c r="N577">
        <f t="shared" si="52"/>
        <v>0</v>
      </c>
      <c r="O577">
        <f t="shared" si="53"/>
        <v>0.1</v>
      </c>
    </row>
    <row r="578" spans="1:15">
      <c r="A578" s="5" t="s">
        <v>20</v>
      </c>
      <c r="B578" s="5">
        <v>1750</v>
      </c>
      <c r="C578" s="7">
        <v>0.1311997104</v>
      </c>
      <c r="D578" s="6">
        <v>0.76800000000000002</v>
      </c>
      <c r="E578" s="6">
        <v>46.66</v>
      </c>
      <c r="F578" s="6">
        <v>1.8</v>
      </c>
      <c r="G578" s="6">
        <v>0.47799999999999998</v>
      </c>
      <c r="H578" s="5">
        <v>0</v>
      </c>
      <c r="I578" s="27">
        <f t="shared" ref="I578:I581" si="54">F578*0.7</f>
        <v>1.26</v>
      </c>
      <c r="J578" s="27">
        <f t="shared" ref="J578:J581" si="55">G578*0.5</f>
        <v>0.23899999999999999</v>
      </c>
      <c r="K578" s="5">
        <v>169</v>
      </c>
      <c r="L578" s="5">
        <f t="shared" si="50"/>
        <v>0</v>
      </c>
      <c r="M578">
        <f t="shared" si="51"/>
        <v>483</v>
      </c>
      <c r="N578">
        <f t="shared" si="52"/>
        <v>1</v>
      </c>
      <c r="O578">
        <f t="shared" si="53"/>
        <v>0.3</v>
      </c>
    </row>
    <row r="579" spans="1:15">
      <c r="A579" s="5" t="s">
        <v>20</v>
      </c>
      <c r="B579" s="5">
        <v>1750</v>
      </c>
      <c r="C579" s="7">
        <v>0.165965853</v>
      </c>
      <c r="D579" s="6">
        <v>0.76800000000000002</v>
      </c>
      <c r="E579" s="6">
        <v>46.66</v>
      </c>
      <c r="F579" s="6">
        <v>1.8</v>
      </c>
      <c r="G579" s="6">
        <v>0.47799999999999998</v>
      </c>
      <c r="H579" s="5">
        <v>0</v>
      </c>
      <c r="I579" s="27">
        <f t="shared" si="54"/>
        <v>1.26</v>
      </c>
      <c r="J579" s="27">
        <f t="shared" si="55"/>
        <v>0.23899999999999999</v>
      </c>
      <c r="K579" s="5">
        <v>214</v>
      </c>
      <c r="L579" s="5">
        <f t="shared" ref="L579:L581" si="56">ROUND(E579*D579*C579/12,0)</f>
        <v>0</v>
      </c>
      <c r="M579">
        <f t="shared" ref="M579:M581" si="57">ROUND(E579*D579*C579*102.79,0)</f>
        <v>611</v>
      </c>
      <c r="N579">
        <f t="shared" ref="N579:N581" si="58">ROUND(I579*M579*0.002205,0)</f>
        <v>2</v>
      </c>
      <c r="O579">
        <f t="shared" ref="O579:O581" si="59">ROUND(J579*M579*0.002205,1)</f>
        <v>0.3</v>
      </c>
    </row>
    <row r="580" spans="1:15">
      <c r="A580" s="5" t="s">
        <v>20</v>
      </c>
      <c r="B580" s="5">
        <v>1750</v>
      </c>
      <c r="C580" s="7">
        <v>9.1960764700000003E-2</v>
      </c>
      <c r="D580" s="6">
        <v>0.76800000000000002</v>
      </c>
      <c r="E580" s="6">
        <v>46.66</v>
      </c>
      <c r="F580" s="6">
        <v>1.8</v>
      </c>
      <c r="G580" s="6">
        <v>0.47799999999999998</v>
      </c>
      <c r="H580" s="5">
        <v>0</v>
      </c>
      <c r="I580" s="27">
        <f t="shared" si="54"/>
        <v>1.26</v>
      </c>
      <c r="J580" s="27">
        <f t="shared" si="55"/>
        <v>0.23899999999999999</v>
      </c>
      <c r="K580" s="5">
        <v>119</v>
      </c>
      <c r="L580" s="5">
        <f t="shared" si="56"/>
        <v>0</v>
      </c>
      <c r="M580">
        <f t="shared" si="57"/>
        <v>339</v>
      </c>
      <c r="N580">
        <f t="shared" si="58"/>
        <v>1</v>
      </c>
      <c r="O580">
        <f t="shared" si="59"/>
        <v>0.2</v>
      </c>
    </row>
    <row r="581" spans="1:15">
      <c r="A581" s="5" t="s">
        <v>20</v>
      </c>
      <c r="B581" s="5">
        <v>1750</v>
      </c>
      <c r="C581" s="7">
        <v>5.0018926000000002E-3</v>
      </c>
      <c r="D581" s="6">
        <v>0.68</v>
      </c>
      <c r="E581" s="6">
        <v>46.66</v>
      </c>
      <c r="F581" s="6">
        <v>1.8</v>
      </c>
      <c r="G581" s="6">
        <v>0.47799999999999998</v>
      </c>
      <c r="H581" s="5">
        <v>0</v>
      </c>
      <c r="I581" s="27">
        <f t="shared" si="54"/>
        <v>1.26</v>
      </c>
      <c r="J581" s="27">
        <f t="shared" si="55"/>
        <v>0.23899999999999999</v>
      </c>
      <c r="K581" s="5">
        <v>6</v>
      </c>
      <c r="L581" s="5">
        <f t="shared" si="56"/>
        <v>0</v>
      </c>
      <c r="M581">
        <f t="shared" si="57"/>
        <v>16</v>
      </c>
      <c r="N581">
        <f t="shared" si="58"/>
        <v>0</v>
      </c>
      <c r="O581">
        <f t="shared" si="59"/>
        <v>0</v>
      </c>
    </row>
    <row r="582" spans="1:15">
      <c r="C582" s="7">
        <f>SUM(C2:C581)</f>
        <v>1427.4173933694974</v>
      </c>
      <c r="L582" s="5">
        <f>SUM(L2:L581)</f>
        <v>2167</v>
      </c>
      <c r="N582">
        <f>SUM(N2:N581)</f>
        <v>7282</v>
      </c>
      <c r="O582">
        <f>SUM(O2:O581)</f>
        <v>1605.399999999993</v>
      </c>
    </row>
  </sheetData>
  <sortState ref="A2:I581">
    <sortCondition descending="1" ref="H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2" sqref="A2"/>
    </sheetView>
  </sheetViews>
  <sheetFormatPr defaultRowHeight="15"/>
  <sheetData>
    <row r="1" spans="1:2">
      <c r="A1">
        <v>11188</v>
      </c>
      <c r="B1" t="s">
        <v>56</v>
      </c>
    </row>
    <row r="2" spans="1:2">
      <c r="A2">
        <f>A1*0.45359237</f>
        <v>5074.7914355600005</v>
      </c>
      <c r="B2" t="s">
        <v>57</v>
      </c>
    </row>
    <row r="4" spans="1:2">
      <c r="A4" t="s">
        <v>58</v>
      </c>
    </row>
    <row r="5" spans="1:2">
      <c r="A5">
        <v>374.9</v>
      </c>
      <c r="B5" t="s">
        <v>59</v>
      </c>
    </row>
    <row r="6" spans="1:2">
      <c r="A6">
        <v>832.4</v>
      </c>
      <c r="B6" t="s">
        <v>60</v>
      </c>
    </row>
    <row r="8" spans="1:2">
      <c r="A8" t="s">
        <v>61</v>
      </c>
    </row>
    <row r="9" spans="1:2">
      <c r="A9">
        <f>A2*A6</f>
        <v>4224256.3909601439</v>
      </c>
      <c r="B9" t="s">
        <v>62</v>
      </c>
    </row>
    <row r="10" spans="1:2">
      <c r="A10">
        <f>A9*0.0000022046226218</f>
        <v>9.3128911997939579</v>
      </c>
      <c r="B10" t="s">
        <v>56</v>
      </c>
    </row>
    <row r="12" spans="1:2">
      <c r="A12" t="s">
        <v>63</v>
      </c>
    </row>
    <row r="13" spans="1:2">
      <c r="A13">
        <f>A2*A5</f>
        <v>1902539.3091914442</v>
      </c>
      <c r="B13" t="s">
        <v>62</v>
      </c>
    </row>
    <row r="14" spans="1:2">
      <c r="A14">
        <f>A13*0.0000022046226218</f>
        <v>4.1943811999072027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Project Credit</vt:lpstr>
      <vt:lpstr>Wet Pond Efficiency Calcs</vt:lpstr>
      <vt:lpstr>Industrial Area Regional Pond</vt:lpstr>
      <vt:lpstr>Pond 2A</vt:lpstr>
      <vt:lpstr>Pond 3A</vt:lpstr>
      <vt:lpstr>Street Sweeping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2011-09-07T18:25:10Z</cp:lastPrinted>
  <dcterms:created xsi:type="dcterms:W3CDTF">2010-09-24T12:16:44Z</dcterms:created>
  <dcterms:modified xsi:type="dcterms:W3CDTF">2012-01-12T19:22:29Z</dcterms:modified>
</cp:coreProperties>
</file>