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6555" windowHeight="8445"/>
  </bookViews>
  <sheets>
    <sheet name="Project Credit" sheetId="1" r:id="rId1"/>
    <sheet name="1 Holman Road" sheetId="2" r:id="rId2"/>
    <sheet name="2 Center Street" sheetId="3" r:id="rId3"/>
    <sheet name="3 International Drive" sheetId="4" r:id="rId4"/>
    <sheet name="4 Angel Isles" sheetId="5" r:id="rId5"/>
    <sheet name="5 WWTP" sheetId="6" r:id="rId6"/>
    <sheet name="6 West Central Blvd" sheetId="7" r:id="rId7"/>
    <sheet name="7 Central Ditch" sheetId="8" r:id="rId8"/>
    <sheet name="8 Street Sweeping" sheetId="11" r:id="rId9"/>
    <sheet name="9 Shorewood Drainage" sheetId="10" r:id="rId10"/>
  </sheets>
  <calcPr calcId="125725"/>
</workbook>
</file>

<file path=xl/calcChain.xml><?xml version="1.0" encoding="utf-8"?>
<calcChain xmlns="http://schemas.openxmlformats.org/spreadsheetml/2006/main">
  <c r="J9" i="1"/>
  <c r="G9"/>
  <c r="A16" i="11"/>
  <c r="A15"/>
  <c r="A12"/>
  <c r="A11"/>
  <c r="A4"/>
  <c r="A3"/>
  <c r="H3" i="1"/>
  <c r="E3"/>
  <c r="D3"/>
  <c r="M40" i="3"/>
  <c r="N4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M2"/>
  <c r="L2"/>
  <c r="N2" s="1"/>
  <c r="J30"/>
  <c r="I30"/>
  <c r="J29"/>
  <c r="I29"/>
  <c r="J22"/>
  <c r="I22"/>
  <c r="J21"/>
  <c r="I21"/>
  <c r="J14"/>
  <c r="I14"/>
  <c r="J7"/>
  <c r="I7"/>
  <c r="J6"/>
  <c r="I6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28"/>
  <c r="I28"/>
  <c r="J27"/>
  <c r="I27"/>
  <c r="J26"/>
  <c r="I26"/>
  <c r="J25"/>
  <c r="I25"/>
  <c r="J24"/>
  <c r="I24"/>
  <c r="J23"/>
  <c r="I23"/>
  <c r="J20"/>
  <c r="I20"/>
  <c r="J19"/>
  <c r="I19"/>
  <c r="J18"/>
  <c r="I18"/>
  <c r="J17"/>
  <c r="I17"/>
  <c r="J16"/>
  <c r="I16"/>
  <c r="J15"/>
  <c r="I15"/>
  <c r="J13"/>
  <c r="I13"/>
  <c r="J12"/>
  <c r="I12"/>
  <c r="J11"/>
  <c r="I11"/>
  <c r="J10"/>
  <c r="I10"/>
  <c r="J9"/>
  <c r="I9"/>
  <c r="J8"/>
  <c r="I8"/>
  <c r="J5"/>
  <c r="I5"/>
  <c r="J4"/>
  <c r="I4"/>
  <c r="J3"/>
  <c r="I3"/>
  <c r="J2"/>
  <c r="I2"/>
  <c r="C40"/>
  <c r="H2" i="1"/>
  <c r="E2"/>
  <c r="D2"/>
  <c r="M57" i="2"/>
  <c r="N5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2"/>
  <c r="M2" s="1"/>
  <c r="J52"/>
  <c r="I52"/>
  <c r="J51"/>
  <c r="I51"/>
  <c r="J46"/>
  <c r="I46"/>
  <c r="J44"/>
  <c r="I44"/>
  <c r="J43"/>
  <c r="I43"/>
  <c r="J42"/>
  <c r="I42"/>
  <c r="J36"/>
  <c r="I36"/>
  <c r="J31"/>
  <c r="I31"/>
  <c r="J28"/>
  <c r="I28"/>
  <c r="J19"/>
  <c r="I19"/>
  <c r="J18"/>
  <c r="I18"/>
  <c r="J17"/>
  <c r="I17"/>
  <c r="J16"/>
  <c r="I16"/>
  <c r="J10"/>
  <c r="I10"/>
  <c r="J56"/>
  <c r="I56"/>
  <c r="J55"/>
  <c r="I55"/>
  <c r="J54"/>
  <c r="I54"/>
  <c r="J53"/>
  <c r="I53"/>
  <c r="J50"/>
  <c r="I50"/>
  <c r="J49"/>
  <c r="I49"/>
  <c r="J48"/>
  <c r="I48"/>
  <c r="J47"/>
  <c r="I47"/>
  <c r="J45"/>
  <c r="I45"/>
  <c r="J41"/>
  <c r="I41"/>
  <c r="J40"/>
  <c r="I40"/>
  <c r="J39"/>
  <c r="I39"/>
  <c r="J38"/>
  <c r="I38"/>
  <c r="J37"/>
  <c r="I37"/>
  <c r="J35"/>
  <c r="I35"/>
  <c r="J34"/>
  <c r="I34"/>
  <c r="J33"/>
  <c r="I33"/>
  <c r="J32"/>
  <c r="I32"/>
  <c r="J30"/>
  <c r="I30"/>
  <c r="J29"/>
  <c r="I29"/>
  <c r="J27"/>
  <c r="I27"/>
  <c r="J26"/>
  <c r="I26"/>
  <c r="J25"/>
  <c r="I25"/>
  <c r="J24"/>
  <c r="I24"/>
  <c r="J23"/>
  <c r="I23"/>
  <c r="J22"/>
  <c r="I22"/>
  <c r="J21"/>
  <c r="I21"/>
  <c r="J20"/>
  <c r="I20"/>
  <c r="J15"/>
  <c r="I15"/>
  <c r="J14"/>
  <c r="I14"/>
  <c r="J13"/>
  <c r="I13"/>
  <c r="J12"/>
  <c r="I12"/>
  <c r="J11"/>
  <c r="I11"/>
  <c r="J9"/>
  <c r="I9"/>
  <c r="J8"/>
  <c r="I8"/>
  <c r="J7"/>
  <c r="I7"/>
  <c r="J6"/>
  <c r="I6"/>
  <c r="J5"/>
  <c r="I5"/>
  <c r="J4"/>
  <c r="I4"/>
  <c r="J3"/>
  <c r="I3"/>
  <c r="J2"/>
  <c r="I2"/>
  <c r="C57"/>
  <c r="H7" i="1"/>
  <c r="E7"/>
  <c r="D7"/>
  <c r="M123" i="7"/>
  <c r="N1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M2"/>
  <c r="L2"/>
  <c r="N2" s="1"/>
  <c r="J121"/>
  <c r="I121"/>
  <c r="J119"/>
  <c r="I119"/>
  <c r="J118"/>
  <c r="I118"/>
  <c r="J117"/>
  <c r="I117"/>
  <c r="J115"/>
  <c r="I115"/>
  <c r="J110"/>
  <c r="I110"/>
  <c r="J108"/>
  <c r="I108"/>
  <c r="J103"/>
  <c r="I103"/>
  <c r="J94"/>
  <c r="I94"/>
  <c r="J93"/>
  <c r="I93"/>
  <c r="J91"/>
  <c r="I91"/>
  <c r="J90"/>
  <c r="I90"/>
  <c r="J89"/>
  <c r="I89"/>
  <c r="J88"/>
  <c r="I88"/>
  <c r="J86"/>
  <c r="I86"/>
  <c r="J78"/>
  <c r="I78"/>
  <c r="J74"/>
  <c r="I74"/>
  <c r="J73"/>
  <c r="I73"/>
  <c r="J72"/>
  <c r="I72"/>
  <c r="J71"/>
  <c r="I71"/>
  <c r="J70"/>
  <c r="I70"/>
  <c r="J69"/>
  <c r="I69"/>
  <c r="J67"/>
  <c r="I67"/>
  <c r="J65"/>
  <c r="I65"/>
  <c r="J64"/>
  <c r="I64"/>
  <c r="J62"/>
  <c r="I62"/>
  <c r="J60"/>
  <c r="I60"/>
  <c r="J52"/>
  <c r="I52"/>
  <c r="J47"/>
  <c r="I47"/>
  <c r="J31"/>
  <c r="I31"/>
  <c r="J28"/>
  <c r="I28"/>
  <c r="J26"/>
  <c r="I26"/>
  <c r="J21"/>
  <c r="I21"/>
  <c r="J20"/>
  <c r="I20"/>
  <c r="J13"/>
  <c r="I13"/>
  <c r="J12"/>
  <c r="I12"/>
  <c r="J122"/>
  <c r="I122"/>
  <c r="J120"/>
  <c r="I120"/>
  <c r="J116"/>
  <c r="I116"/>
  <c r="J114"/>
  <c r="I114"/>
  <c r="J113"/>
  <c r="I113"/>
  <c r="J112"/>
  <c r="I112"/>
  <c r="J111"/>
  <c r="I111"/>
  <c r="J109"/>
  <c r="I109"/>
  <c r="J107"/>
  <c r="I107"/>
  <c r="J106"/>
  <c r="I106"/>
  <c r="J105"/>
  <c r="I105"/>
  <c r="J104"/>
  <c r="I104"/>
  <c r="J102"/>
  <c r="I102"/>
  <c r="J101"/>
  <c r="I101"/>
  <c r="J100"/>
  <c r="I100"/>
  <c r="J99"/>
  <c r="I99"/>
  <c r="J98"/>
  <c r="I98"/>
  <c r="J97"/>
  <c r="I97"/>
  <c r="J96"/>
  <c r="I96"/>
  <c r="J95"/>
  <c r="I95"/>
  <c r="J92"/>
  <c r="I92"/>
  <c r="J87"/>
  <c r="I87"/>
  <c r="J85"/>
  <c r="I85"/>
  <c r="J84"/>
  <c r="I84"/>
  <c r="J83"/>
  <c r="I83"/>
  <c r="J82"/>
  <c r="I82"/>
  <c r="J81"/>
  <c r="I81"/>
  <c r="J80"/>
  <c r="I80"/>
  <c r="J79"/>
  <c r="I79"/>
  <c r="J77"/>
  <c r="I77"/>
  <c r="J76"/>
  <c r="I76"/>
  <c r="J75"/>
  <c r="I75"/>
  <c r="J68"/>
  <c r="I68"/>
  <c r="J66"/>
  <c r="I66"/>
  <c r="J63"/>
  <c r="I63"/>
  <c r="J61"/>
  <c r="I61"/>
  <c r="J59"/>
  <c r="I59"/>
  <c r="J58"/>
  <c r="I58"/>
  <c r="J57"/>
  <c r="I57"/>
  <c r="J56"/>
  <c r="I56"/>
  <c r="J55"/>
  <c r="I55"/>
  <c r="J54"/>
  <c r="I54"/>
  <c r="J53"/>
  <c r="I53"/>
  <c r="J51"/>
  <c r="I51"/>
  <c r="J50"/>
  <c r="I50"/>
  <c r="J49"/>
  <c r="I49"/>
  <c r="J48"/>
  <c r="I48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0"/>
  <c r="I30"/>
  <c r="J29"/>
  <c r="I29"/>
  <c r="J27"/>
  <c r="I27"/>
  <c r="J25"/>
  <c r="I25"/>
  <c r="J24"/>
  <c r="I24"/>
  <c r="J23"/>
  <c r="I23"/>
  <c r="J22"/>
  <c r="I22"/>
  <c r="J19"/>
  <c r="I19"/>
  <c r="J18"/>
  <c r="I18"/>
  <c r="J17"/>
  <c r="I17"/>
  <c r="J16"/>
  <c r="I16"/>
  <c r="J15"/>
  <c r="I15"/>
  <c r="J14"/>
  <c r="I14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H5" i="1"/>
  <c r="E5"/>
  <c r="D5"/>
  <c r="M44" i="5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J35"/>
  <c r="I35"/>
  <c r="J27"/>
  <c r="I27"/>
  <c r="J20"/>
  <c r="I20"/>
  <c r="J19"/>
  <c r="I19"/>
  <c r="J16"/>
  <c r="I15"/>
  <c r="J43"/>
  <c r="I43"/>
  <c r="J42"/>
  <c r="I42"/>
  <c r="J41"/>
  <c r="I41"/>
  <c r="J40"/>
  <c r="I40"/>
  <c r="J39"/>
  <c r="I39"/>
  <c r="J38"/>
  <c r="I38"/>
  <c r="J37"/>
  <c r="I37"/>
  <c r="J36"/>
  <c r="I36"/>
  <c r="J34"/>
  <c r="I34"/>
  <c r="J33"/>
  <c r="I33"/>
  <c r="J32"/>
  <c r="I32"/>
  <c r="J31"/>
  <c r="I31"/>
  <c r="J30"/>
  <c r="I30"/>
  <c r="J29"/>
  <c r="I29"/>
  <c r="J28"/>
  <c r="I28"/>
  <c r="J26"/>
  <c r="I26"/>
  <c r="J25"/>
  <c r="I25"/>
  <c r="J24"/>
  <c r="I24"/>
  <c r="J23"/>
  <c r="I23"/>
  <c r="J22"/>
  <c r="I22"/>
  <c r="J21"/>
  <c r="I21"/>
  <c r="J18"/>
  <c r="I18"/>
  <c r="J17"/>
  <c r="I17"/>
  <c r="I16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H4" i="1"/>
  <c r="E4"/>
  <c r="D4"/>
  <c r="M53" i="4"/>
  <c r="N5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2"/>
  <c r="M2" s="1"/>
  <c r="J49"/>
  <c r="I49"/>
  <c r="J45"/>
  <c r="I45"/>
  <c r="J40"/>
  <c r="I40"/>
  <c r="J35"/>
  <c r="I35"/>
  <c r="J33"/>
  <c r="I33"/>
  <c r="J32"/>
  <c r="I32"/>
  <c r="J31"/>
  <c r="I31"/>
  <c r="J27"/>
  <c r="I27"/>
  <c r="J26"/>
  <c r="I26"/>
  <c r="J25"/>
  <c r="I25"/>
  <c r="J22"/>
  <c r="I22"/>
  <c r="J21"/>
  <c r="I21"/>
  <c r="J20"/>
  <c r="I20"/>
  <c r="J19"/>
  <c r="I19"/>
  <c r="J18"/>
  <c r="I18"/>
  <c r="J17"/>
  <c r="I17"/>
  <c r="J16"/>
  <c r="I16"/>
  <c r="J15"/>
  <c r="I15"/>
  <c r="J8"/>
  <c r="I8"/>
  <c r="J6"/>
  <c r="I6"/>
  <c r="J3"/>
  <c r="I3"/>
  <c r="J52"/>
  <c r="I52"/>
  <c r="J51"/>
  <c r="I51"/>
  <c r="J50"/>
  <c r="I50"/>
  <c r="J48"/>
  <c r="I48"/>
  <c r="J47"/>
  <c r="I47"/>
  <c r="J46"/>
  <c r="I46"/>
  <c r="J44"/>
  <c r="I44"/>
  <c r="J43"/>
  <c r="I43"/>
  <c r="J42"/>
  <c r="I42"/>
  <c r="J41"/>
  <c r="I41"/>
  <c r="J39"/>
  <c r="I39"/>
  <c r="J38"/>
  <c r="I38"/>
  <c r="J37"/>
  <c r="I37"/>
  <c r="J36"/>
  <c r="I36"/>
  <c r="J34"/>
  <c r="I34"/>
  <c r="J30"/>
  <c r="I30"/>
  <c r="J29"/>
  <c r="I29"/>
  <c r="J28"/>
  <c r="I28"/>
  <c r="J24"/>
  <c r="I24"/>
  <c r="J23"/>
  <c r="I23"/>
  <c r="J14"/>
  <c r="I14"/>
  <c r="J13"/>
  <c r="I13"/>
  <c r="J12"/>
  <c r="I12"/>
  <c r="J11"/>
  <c r="I11"/>
  <c r="J10"/>
  <c r="I10"/>
  <c r="J9"/>
  <c r="I9"/>
  <c r="J7"/>
  <c r="I7"/>
  <c r="J5"/>
  <c r="I5"/>
  <c r="J4"/>
  <c r="I4"/>
  <c r="J2"/>
  <c r="I2"/>
  <c r="C123" i="7"/>
  <c r="C44" i="5"/>
  <c r="C53" i="4"/>
  <c r="N2" i="2" l="1"/>
  <c r="N2" i="5"/>
  <c r="N2" i="4"/>
  <c r="H10" i="1"/>
  <c r="E10"/>
  <c r="D10"/>
  <c r="M48" i="10"/>
  <c r="N4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M2"/>
  <c r="L2"/>
  <c r="N2" s="1"/>
  <c r="J47"/>
  <c r="I47"/>
  <c r="J43"/>
  <c r="I43"/>
  <c r="J41"/>
  <c r="I41"/>
  <c r="J40"/>
  <c r="I40"/>
  <c r="J39"/>
  <c r="I39"/>
  <c r="J38"/>
  <c r="I38"/>
  <c r="J36"/>
  <c r="I36"/>
  <c r="J34"/>
  <c r="I34"/>
  <c r="J33"/>
  <c r="I33"/>
  <c r="J32"/>
  <c r="I32"/>
  <c r="J28"/>
  <c r="I28"/>
  <c r="J27"/>
  <c r="I27"/>
  <c r="J26"/>
  <c r="I26"/>
  <c r="J24"/>
  <c r="I24"/>
  <c r="J23"/>
  <c r="I23"/>
  <c r="J22"/>
  <c r="I22"/>
  <c r="J21"/>
  <c r="I21"/>
  <c r="J16"/>
  <c r="I16"/>
  <c r="J14"/>
  <c r="I14"/>
  <c r="J13"/>
  <c r="I13"/>
  <c r="J12"/>
  <c r="I12"/>
  <c r="J11"/>
  <c r="I11"/>
  <c r="J10"/>
  <c r="I10"/>
  <c r="J9"/>
  <c r="I9"/>
  <c r="J8"/>
  <c r="I8"/>
  <c r="J5"/>
  <c r="I5"/>
  <c r="J3"/>
  <c r="I3"/>
  <c r="J46"/>
  <c r="I46"/>
  <c r="J45"/>
  <c r="I45"/>
  <c r="J44"/>
  <c r="I44"/>
  <c r="J42"/>
  <c r="I42"/>
  <c r="J37"/>
  <c r="I37"/>
  <c r="J35"/>
  <c r="I35"/>
  <c r="J31"/>
  <c r="I31"/>
  <c r="J30"/>
  <c r="I30"/>
  <c r="J29"/>
  <c r="I29"/>
  <c r="J25"/>
  <c r="I25"/>
  <c r="J20"/>
  <c r="I20"/>
  <c r="J19"/>
  <c r="I19"/>
  <c r="J18"/>
  <c r="I18"/>
  <c r="J17"/>
  <c r="I17"/>
  <c r="J15"/>
  <c r="I15"/>
  <c r="J7"/>
  <c r="I7"/>
  <c r="J6"/>
  <c r="I6"/>
  <c r="J4"/>
  <c r="I4"/>
  <c r="J2"/>
  <c r="I2"/>
  <c r="C48"/>
  <c r="H8" i="1"/>
  <c r="E8"/>
  <c r="D8"/>
  <c r="M101" i="8"/>
  <c r="N10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M2"/>
  <c r="L2"/>
  <c r="N2" s="1"/>
  <c r="J100"/>
  <c r="I100"/>
  <c r="J99"/>
  <c r="I99"/>
  <c r="J98"/>
  <c r="I98"/>
  <c r="J97"/>
  <c r="I97"/>
  <c r="J96"/>
  <c r="I96"/>
  <c r="J94"/>
  <c r="I94"/>
  <c r="J86"/>
  <c r="I86"/>
  <c r="J82"/>
  <c r="I82"/>
  <c r="J81"/>
  <c r="I81"/>
  <c r="J80"/>
  <c r="I80"/>
  <c r="J78"/>
  <c r="I78"/>
  <c r="J76"/>
  <c r="I76"/>
  <c r="J75"/>
  <c r="I75"/>
  <c r="J72"/>
  <c r="I72"/>
  <c r="J64"/>
  <c r="I64"/>
  <c r="J59"/>
  <c r="I59"/>
  <c r="J50"/>
  <c r="I50"/>
  <c r="J40"/>
  <c r="I40"/>
  <c r="J39"/>
  <c r="I39"/>
  <c r="J37"/>
  <c r="I37"/>
  <c r="J36"/>
  <c r="I36"/>
  <c r="J34"/>
  <c r="I34"/>
  <c r="J32"/>
  <c r="I32"/>
  <c r="J27"/>
  <c r="I27"/>
  <c r="J26"/>
  <c r="I26"/>
  <c r="J18"/>
  <c r="I18"/>
  <c r="J17"/>
  <c r="I17"/>
  <c r="J16"/>
  <c r="I16"/>
  <c r="J13"/>
  <c r="I13"/>
  <c r="J12"/>
  <c r="I12"/>
  <c r="J95"/>
  <c r="I95"/>
  <c r="J93"/>
  <c r="I93"/>
  <c r="J92"/>
  <c r="I92"/>
  <c r="J91"/>
  <c r="I91"/>
  <c r="J90"/>
  <c r="I90"/>
  <c r="J89"/>
  <c r="I89"/>
  <c r="J88"/>
  <c r="I88"/>
  <c r="J87"/>
  <c r="I87"/>
  <c r="J85"/>
  <c r="I85"/>
  <c r="J84"/>
  <c r="I84"/>
  <c r="J83"/>
  <c r="I83"/>
  <c r="J79"/>
  <c r="I79"/>
  <c r="J77"/>
  <c r="I77"/>
  <c r="J74"/>
  <c r="I74"/>
  <c r="J73"/>
  <c r="I73"/>
  <c r="J71"/>
  <c r="I71"/>
  <c r="J70"/>
  <c r="I70"/>
  <c r="J69"/>
  <c r="I69"/>
  <c r="J68"/>
  <c r="I68"/>
  <c r="J67"/>
  <c r="I67"/>
  <c r="J66"/>
  <c r="I66"/>
  <c r="J65"/>
  <c r="I65"/>
  <c r="J63"/>
  <c r="I63"/>
  <c r="J62"/>
  <c r="I62"/>
  <c r="J61"/>
  <c r="I61"/>
  <c r="J60"/>
  <c r="I60"/>
  <c r="J58"/>
  <c r="I58"/>
  <c r="J57"/>
  <c r="I57"/>
  <c r="J56"/>
  <c r="I56"/>
  <c r="J55"/>
  <c r="I55"/>
  <c r="J54"/>
  <c r="I54"/>
  <c r="J53"/>
  <c r="I53"/>
  <c r="J52"/>
  <c r="I52"/>
  <c r="J51"/>
  <c r="I51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38"/>
  <c r="I38"/>
  <c r="J35"/>
  <c r="I35"/>
  <c r="J33"/>
  <c r="I33"/>
  <c r="J31"/>
  <c r="I31"/>
  <c r="J30"/>
  <c r="I30"/>
  <c r="J29"/>
  <c r="I29"/>
  <c r="J28"/>
  <c r="I28"/>
  <c r="J25"/>
  <c r="I25"/>
  <c r="J24"/>
  <c r="I24"/>
  <c r="J23"/>
  <c r="I23"/>
  <c r="J22"/>
  <c r="I22"/>
  <c r="J21"/>
  <c r="I21"/>
  <c r="J20"/>
  <c r="I20"/>
  <c r="J19"/>
  <c r="I19"/>
  <c r="J15"/>
  <c r="I15"/>
  <c r="J14"/>
  <c r="I14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101"/>
  <c r="H6" i="1"/>
  <c r="E6"/>
  <c r="D6"/>
  <c r="M12" i="6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L2"/>
  <c r="M2" s="1"/>
  <c r="N2" l="1"/>
  <c r="J11" l="1"/>
  <c r="I11"/>
  <c r="J10"/>
  <c r="I10"/>
  <c r="J9"/>
  <c r="I9"/>
  <c r="J7"/>
  <c r="I7"/>
  <c r="J5"/>
  <c r="I5"/>
  <c r="J8"/>
  <c r="I8"/>
  <c r="J6"/>
  <c r="I6"/>
  <c r="J4"/>
  <c r="I4"/>
  <c r="J3"/>
  <c r="I3"/>
  <c r="J2"/>
  <c r="I2"/>
  <c r="C12"/>
  <c r="J11" i="1"/>
  <c r="J14" s="1"/>
  <c r="J10"/>
  <c r="J8"/>
  <c r="J7"/>
  <c r="J6"/>
  <c r="J5"/>
  <c r="J4"/>
  <c r="J3"/>
  <c r="J2"/>
  <c r="G11"/>
  <c r="G14" s="1"/>
  <c r="G10"/>
  <c r="G8"/>
  <c r="G7"/>
  <c r="G6"/>
  <c r="G5"/>
  <c r="G4"/>
  <c r="G3"/>
  <c r="G2"/>
</calcChain>
</file>

<file path=xl/sharedStrings.xml><?xml version="1.0" encoding="utf-8"?>
<sst xmlns="http://schemas.openxmlformats.org/spreadsheetml/2006/main" count="636" uniqueCount="62">
  <si>
    <t>Project Number</t>
  </si>
  <si>
    <t>Project Name</t>
  </si>
  <si>
    <t>Baffle Box - Holman Road</t>
  </si>
  <si>
    <t>Baffle Box - Center Street</t>
  </si>
  <si>
    <t>Baffle Box - International Drive</t>
  </si>
  <si>
    <t>Baffle Box - Angel Isles</t>
  </si>
  <si>
    <t>Baffle Box - WWTP</t>
  </si>
  <si>
    <t>Baffle Box - West Central Boulevard</t>
  </si>
  <si>
    <t>Street Sweeping</t>
  </si>
  <si>
    <t>Shorewood Drainage Sub-basin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</si>
  <si>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</si>
  <si>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</si>
  <si>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</si>
  <si>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</si>
  <si>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</si>
  <si>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</si>
  <si>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</si>
  <si>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</si>
  <si>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</si>
  <si>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</si>
  <si>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Project Type</t>
  </si>
  <si>
    <t>100% on-site retention; wet retention ponds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</si>
  <si>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</si>
  <si>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</si>
  <si>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</si>
  <si>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</si>
  <si>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</si>
  <si>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</si>
  <si>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</si>
  <si>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1st Gen Baffle Box</t>
  </si>
  <si>
    <t>Education Efforts</t>
  </si>
  <si>
    <t>3 Baffle Boxes - Central Ditch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</si>
  <si>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</si>
  <si>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</si>
  <si>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</si>
  <si>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</si>
  <si>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</si>
  <si>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</si>
  <si>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</si>
  <si>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</si>
  <si>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</si>
  <si>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Cape Canaveral</t>
  </si>
  <si>
    <t>EMC TN</t>
  </si>
  <si>
    <t>EMC TP</t>
  </si>
  <si>
    <t>Annual Runoff (m3)</t>
  </si>
  <si>
    <t>TN Load (lbs/yr)</t>
  </si>
  <si>
    <t>TP Load (lbs/yr)</t>
  </si>
  <si>
    <t>TN (lbs/yr)</t>
  </si>
  <si>
    <t>TP (lbs/yr)</t>
  </si>
  <si>
    <t>Total Credit</t>
  </si>
  <si>
    <t xml:space="preserve">Cape Canveral </t>
  </si>
  <si>
    <t>N/A</t>
  </si>
  <si>
    <t>cubic yards/year (dry)</t>
  </si>
  <si>
    <t>lbs/cubic yard</t>
  </si>
  <si>
    <t>lbs/yr</t>
  </si>
  <si>
    <t>kg/yr</t>
  </si>
  <si>
    <t>TP (mg/kg)</t>
  </si>
  <si>
    <t>From FSA study for street sweeping residential areas (median values)</t>
  </si>
  <si>
    <t>TN (mg/kg)</t>
  </si>
  <si>
    <t>TN reduction</t>
  </si>
  <si>
    <t>mg/yr</t>
  </si>
  <si>
    <t>TP reduction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</si>
</sst>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000000"/>
    <numFmt numFmtId="166" formatCode="0.0"/>
    <numFmt numFmtId="167" formatCode="0.000"/>
    <numFmt numFmtId="168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1" fillId="0" borderId="0" xfId="0" applyFont="1"/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/>
    <xf numFmtId="0" fontId="4" fillId="2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Fill="1" applyBorder="1"/>
    <xf numFmtId="166" fontId="1" fillId="0" borderId="1" xfId="0" applyNumberFormat="1" applyFont="1" applyFill="1" applyBorder="1"/>
    <xf numFmtId="167" fontId="0" fillId="0" borderId="0" xfId="0" applyNumberFormat="1"/>
    <xf numFmtId="1" fontId="0" fillId="0" borderId="0" xfId="0" applyNumberFormat="1" applyAlignment="1">
      <alignment horizontal="center" wrapText="1"/>
    </xf>
    <xf numFmtId="166" fontId="0" fillId="0" borderId="0" xfId="0" applyNumberFormat="1"/>
    <xf numFmtId="1" fontId="1" fillId="0" borderId="1" xfId="0" applyNumberFormat="1" applyFont="1" applyBorder="1"/>
    <xf numFmtId="166" fontId="1" fillId="0" borderId="1" xfId="0" applyNumberFormat="1" applyFont="1" applyBorder="1"/>
    <xf numFmtId="0" fontId="0" fillId="0" borderId="0" xfId="0" applyFont="1"/>
    <xf numFmtId="0" fontId="7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3" fontId="7" fillId="0" borderId="0" xfId="0" applyNumberFormat="1" applyFont="1" applyFill="1" applyBorder="1"/>
    <xf numFmtId="166" fontId="7" fillId="0" borderId="0" xfId="0" applyNumberFormat="1" applyFont="1"/>
    <xf numFmtId="1" fontId="1" fillId="0" borderId="1" xfId="0" applyNumberFormat="1" applyFont="1" applyFill="1" applyBorder="1"/>
    <xf numFmtId="0" fontId="1" fillId="0" borderId="0" xfId="0" applyFont="1" applyFill="1"/>
    <xf numFmtId="3" fontId="1" fillId="0" borderId="1" xfId="0" applyNumberFormat="1" applyFont="1" applyFill="1" applyBorder="1"/>
    <xf numFmtId="168" fontId="1" fillId="0" borderId="1" xfId="0" applyNumberFormat="1" applyFont="1" applyFill="1" applyBorder="1"/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5" fillId="0" borderId="1" xfId="1" applyFont="1" applyFill="1" applyBorder="1" applyAlignment="1">
      <alignment horizontal="right" vertical="center" wrapText="1"/>
    </xf>
    <xf numFmtId="168" fontId="0" fillId="0" borderId="0" xfId="0" applyNumberForma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Normal="100" workbookViewId="0">
      <selection activeCell="F25" sqref="F25"/>
    </sheetView>
  </sheetViews>
  <sheetFormatPr defaultRowHeight="15"/>
  <cols>
    <col min="1" max="1" width="9.140625" style="1"/>
    <col min="2" max="2" width="35.28515625" style="1" customWidth="1"/>
    <col min="3" max="3" width="22.7109375" style="1" customWidth="1"/>
    <col min="4" max="4" width="9.140625" style="1"/>
    <col min="5" max="5" width="14.85546875" style="1" customWidth="1"/>
    <col min="6" max="6" width="13.42578125" style="1" customWidth="1"/>
    <col min="7" max="7" width="9.42578125" style="1" customWidth="1"/>
    <col min="8" max="8" width="12.85546875" style="1" customWidth="1"/>
    <col min="9" max="9" width="14.28515625" style="1" customWidth="1"/>
    <col min="10" max="16384" width="9.140625" style="1"/>
  </cols>
  <sheetData>
    <row r="1" spans="1:10" ht="30">
      <c r="A1" s="6" t="s">
        <v>0</v>
      </c>
      <c r="B1" s="6" t="s">
        <v>1</v>
      </c>
      <c r="C1" s="6" t="s">
        <v>20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</row>
    <row r="2" spans="1:10">
      <c r="A2" s="2" t="s">
        <v>10</v>
      </c>
      <c r="B2" s="2" t="s">
        <v>2</v>
      </c>
      <c r="C2" s="7" t="s">
        <v>29</v>
      </c>
      <c r="D2" s="12">
        <f>'1 Holman Road'!C57</f>
        <v>35.1633254889</v>
      </c>
      <c r="E2" s="25">
        <f>'1 Holman Road'!M57</f>
        <v>416</v>
      </c>
      <c r="F2" s="11">
        <v>0.5</v>
      </c>
      <c r="G2" s="11">
        <f>ROUND(E2*F2/100,0)</f>
        <v>2</v>
      </c>
      <c r="H2" s="12">
        <f>'1 Holman Road'!N57</f>
        <v>101.20000000000002</v>
      </c>
      <c r="I2" s="11">
        <v>2.2999999999999998</v>
      </c>
      <c r="J2" s="12">
        <f>ROUND(H2*I2/100,1)</f>
        <v>2.2999999999999998</v>
      </c>
    </row>
    <row r="3" spans="1:10">
      <c r="A3" s="2" t="s">
        <v>11</v>
      </c>
      <c r="B3" s="2" t="s">
        <v>3</v>
      </c>
      <c r="C3" s="7" t="s">
        <v>29</v>
      </c>
      <c r="D3" s="12">
        <f>'2 Center Street'!C40</f>
        <v>48.204519675400007</v>
      </c>
      <c r="E3" s="25">
        <f>'2 Center Street'!M40</f>
        <v>561</v>
      </c>
      <c r="F3" s="11">
        <v>0.5</v>
      </c>
      <c r="G3" s="11">
        <f t="shared" ref="G3:G8" si="0">ROUND(E3*F3/100,0)</f>
        <v>3</v>
      </c>
      <c r="H3" s="12">
        <f>'2 Center Street'!N40</f>
        <v>111.49999999999997</v>
      </c>
      <c r="I3" s="11">
        <v>2.2999999999999998</v>
      </c>
      <c r="J3" s="12">
        <f t="shared" ref="J3:J8" si="1">ROUND(H3*I3/100,1)</f>
        <v>2.6</v>
      </c>
    </row>
    <row r="4" spans="1:10">
      <c r="A4" s="2" t="s">
        <v>12</v>
      </c>
      <c r="B4" s="2" t="s">
        <v>4</v>
      </c>
      <c r="C4" s="7" t="s">
        <v>29</v>
      </c>
      <c r="D4" s="12">
        <f>'3 International Drive'!C53</f>
        <v>94.67218119680004</v>
      </c>
      <c r="E4" s="25">
        <f>'3 International Drive'!M53</f>
        <v>1361</v>
      </c>
      <c r="F4" s="11">
        <v>0.5</v>
      </c>
      <c r="G4" s="11">
        <f t="shared" si="0"/>
        <v>7</v>
      </c>
      <c r="H4" s="12">
        <f>'3 International Drive'!N53</f>
        <v>327.2</v>
      </c>
      <c r="I4" s="11">
        <v>2.2999999999999998</v>
      </c>
      <c r="J4" s="12">
        <f t="shared" si="1"/>
        <v>7.5</v>
      </c>
    </row>
    <row r="5" spans="1:10">
      <c r="A5" s="2" t="s">
        <v>13</v>
      </c>
      <c r="B5" s="2" t="s">
        <v>5</v>
      </c>
      <c r="C5" s="7" t="s">
        <v>29</v>
      </c>
      <c r="D5" s="12">
        <f>'4 Angel Isles'!C44</f>
        <v>73.160314233200012</v>
      </c>
      <c r="E5" s="25">
        <f>'4 Angel Isles'!M44</f>
        <v>443</v>
      </c>
      <c r="F5" s="11">
        <v>0.5</v>
      </c>
      <c r="G5" s="11">
        <f t="shared" si="0"/>
        <v>2</v>
      </c>
      <c r="H5" s="12">
        <f>'4 Angel Isles'!N44</f>
        <v>49.399999999999991</v>
      </c>
      <c r="I5" s="11">
        <v>2.2999999999999998</v>
      </c>
      <c r="J5" s="12">
        <f t="shared" si="1"/>
        <v>1.1000000000000001</v>
      </c>
    </row>
    <row r="6" spans="1:10">
      <c r="A6" s="2" t="s">
        <v>14</v>
      </c>
      <c r="B6" s="2" t="s">
        <v>6</v>
      </c>
      <c r="C6" s="3" t="s">
        <v>29</v>
      </c>
      <c r="D6" s="17">
        <f>'5 WWTP'!C12</f>
        <v>11.6168579294</v>
      </c>
      <c r="E6" s="16">
        <f>'5 WWTP'!M12</f>
        <v>55</v>
      </c>
      <c r="F6" s="5">
        <v>0.5</v>
      </c>
      <c r="G6" s="11">
        <f t="shared" si="0"/>
        <v>0</v>
      </c>
      <c r="H6" s="17">
        <f>'5 WWTP'!N12</f>
        <v>5.0000000000000009</v>
      </c>
      <c r="I6" s="5">
        <v>2.2999999999999998</v>
      </c>
      <c r="J6" s="12">
        <f t="shared" si="1"/>
        <v>0.1</v>
      </c>
    </row>
    <row r="7" spans="1:10" s="26" customFormat="1">
      <c r="A7" s="2" t="s">
        <v>15</v>
      </c>
      <c r="B7" s="2" t="s">
        <v>7</v>
      </c>
      <c r="C7" s="7" t="s">
        <v>29</v>
      </c>
      <c r="D7" s="12">
        <f>'6 West Central Blvd'!C123</f>
        <v>199.11900677510005</v>
      </c>
      <c r="E7" s="25">
        <f>'6 West Central Blvd'!M123</f>
        <v>2118</v>
      </c>
      <c r="F7" s="11">
        <v>0.5</v>
      </c>
      <c r="G7" s="11">
        <f t="shared" si="0"/>
        <v>11</v>
      </c>
      <c r="H7" s="12">
        <f>'6 West Central Blvd'!N123</f>
        <v>488.90000000000003</v>
      </c>
      <c r="I7" s="11">
        <v>2.2999999999999998</v>
      </c>
      <c r="J7" s="12">
        <f t="shared" si="1"/>
        <v>11.2</v>
      </c>
    </row>
    <row r="8" spans="1:10">
      <c r="A8" s="2" t="s">
        <v>16</v>
      </c>
      <c r="B8" s="2" t="s">
        <v>31</v>
      </c>
      <c r="C8" s="7" t="s">
        <v>29</v>
      </c>
      <c r="D8" s="17">
        <f>'7 Central Ditch'!C101</f>
        <v>121.59161737139999</v>
      </c>
      <c r="E8" s="16">
        <f>'7 Central Ditch'!M101</f>
        <v>937</v>
      </c>
      <c r="F8" s="5">
        <v>0.5</v>
      </c>
      <c r="G8" s="11">
        <f t="shared" si="0"/>
        <v>5</v>
      </c>
      <c r="H8" s="17">
        <f>'7 Central Ditch'!N101</f>
        <v>199.60000000000002</v>
      </c>
      <c r="I8" s="5">
        <v>2.2999999999999998</v>
      </c>
      <c r="J8" s="12">
        <f t="shared" si="1"/>
        <v>4.5999999999999996</v>
      </c>
    </row>
    <row r="9" spans="1:10">
      <c r="A9" s="2" t="s">
        <v>17</v>
      </c>
      <c r="B9" s="2" t="s">
        <v>8</v>
      </c>
      <c r="C9" s="3" t="s">
        <v>8</v>
      </c>
      <c r="D9" s="30" t="s">
        <v>51</v>
      </c>
      <c r="E9" s="30" t="s">
        <v>51</v>
      </c>
      <c r="F9" s="30" t="s">
        <v>51</v>
      </c>
      <c r="G9" s="29">
        <f>ROUND('8 Street Sweeping'!A12,0)</f>
        <v>427</v>
      </c>
      <c r="H9" s="30" t="s">
        <v>51</v>
      </c>
      <c r="I9" s="30" t="s">
        <v>51</v>
      </c>
      <c r="J9" s="29">
        <f>ROUND('8 Street Sweeping'!A16,1)</f>
        <v>192.3</v>
      </c>
    </row>
    <row r="10" spans="1:10" ht="30">
      <c r="A10" s="2" t="s">
        <v>18</v>
      </c>
      <c r="B10" s="2" t="s">
        <v>9</v>
      </c>
      <c r="C10" s="3" t="s">
        <v>21</v>
      </c>
      <c r="D10" s="17">
        <f>'9 Shorewood Drainage'!C48</f>
        <v>61.921079702700005</v>
      </c>
      <c r="E10" s="16">
        <f>'9 Shorewood Drainage'!M48</f>
        <v>567</v>
      </c>
      <c r="F10" s="5">
        <v>100</v>
      </c>
      <c r="G10" s="11">
        <f>ROUND(E10*F10/100,0)</f>
        <v>567</v>
      </c>
      <c r="H10" s="17">
        <f>'9 Shorewood Drainage'!N48</f>
        <v>133.99999999999997</v>
      </c>
      <c r="I10" s="5">
        <v>100</v>
      </c>
      <c r="J10" s="12">
        <f t="shared" ref="J10:J11" si="2">ROUND(H10*I10/100,1)</f>
        <v>134</v>
      </c>
    </row>
    <row r="11" spans="1:10">
      <c r="A11" s="2" t="s">
        <v>19</v>
      </c>
      <c r="B11" s="2" t="s">
        <v>30</v>
      </c>
      <c r="C11" s="7" t="s">
        <v>30</v>
      </c>
      <c r="D11" s="31" t="s">
        <v>51</v>
      </c>
      <c r="E11" s="27">
        <v>8393</v>
      </c>
      <c r="F11" s="5">
        <v>2.5</v>
      </c>
      <c r="G11" s="11">
        <f>ROUND(E11*F11/100,0)</f>
        <v>210</v>
      </c>
      <c r="H11" s="28">
        <v>1987.4</v>
      </c>
      <c r="I11" s="5">
        <v>2.5</v>
      </c>
      <c r="J11" s="12">
        <f t="shared" si="2"/>
        <v>49.7</v>
      </c>
    </row>
    <row r="13" spans="1:10">
      <c r="F13" s="18"/>
      <c r="G13" s="19" t="s">
        <v>47</v>
      </c>
      <c r="H13" s="20"/>
      <c r="I13" s="20"/>
      <c r="J13" s="21" t="s">
        <v>48</v>
      </c>
    </row>
    <row r="14" spans="1:10">
      <c r="F14" s="22" t="s">
        <v>49</v>
      </c>
      <c r="G14" s="23">
        <f>SUM(G2:G11)</f>
        <v>1234</v>
      </c>
      <c r="H14" s="18"/>
      <c r="I14" s="18"/>
      <c r="J14" s="24">
        <f>SUM(J2:J11)</f>
        <v>405.40000000000003</v>
      </c>
    </row>
  </sheetData>
  <pageMargins left="0.7" right="0.7" top="0.75" bottom="0.75" header="0.3" footer="0.3"/>
  <pageSetup scale="80" orientation="landscape" horizontalDpi="0" verticalDpi="0" r:id="rId1"/>
  <headerFooter>
    <oddHeader>&amp;C&amp;"-,Bold"Banana River Lagoon BMAP
Cape Canaveral Projects</oddHeader>
  </headerFooter>
  <ignoredErrors>
    <ignoredError sqref="G9 J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N48"/>
  <sheetViews>
    <sheetView topLeftCell="A2" zoomScaleNormal="100" workbookViewId="0">
      <selection activeCell="M2" sqref="M2:M48"/>
    </sheetView>
  </sheetViews>
  <sheetFormatPr defaultRowHeight="15"/>
  <cols>
    <col min="1" max="1" width="14.7109375" style="8" bestFit="1" customWidth="1"/>
    <col min="2" max="2" width="8" style="8" bestFit="1" customWidth="1"/>
    <col min="3" max="3" width="15.42578125" style="10" bestFit="1" customWidth="1"/>
    <col min="4" max="4" width="6.85546875" style="13" bestFit="1" customWidth="1"/>
    <col min="5" max="5" width="13.7109375" style="13" bestFit="1" customWidth="1"/>
    <col min="6" max="6" width="9.42578125" style="13" bestFit="1" customWidth="1"/>
    <col min="7" max="7" width="9.140625" style="13" bestFit="1" customWidth="1"/>
    <col min="8" max="8" width="11.28515625" style="8" bestFit="1" customWidth="1"/>
    <col min="9" max="10" width="9" style="13" customWidth="1"/>
    <col min="11" max="11" width="12.42578125" style="8" bestFit="1" customWidth="1"/>
    <col min="12" max="12" width="13.42578125" customWidth="1"/>
    <col min="13" max="14" width="9.2851562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1460</v>
      </c>
      <c r="C2" s="10">
        <v>2.4699581799999999E-2</v>
      </c>
      <c r="D2" s="13">
        <v>0.88600000000000001</v>
      </c>
      <c r="E2" s="13">
        <v>46.66</v>
      </c>
      <c r="F2" s="13">
        <v>1.93</v>
      </c>
      <c r="G2" s="13">
        <v>0.497</v>
      </c>
      <c r="H2" s="8">
        <v>0</v>
      </c>
      <c r="I2" s="13">
        <f>0.7*F2</f>
        <v>1.351</v>
      </c>
      <c r="J2" s="13">
        <f>0.5*G2</f>
        <v>0.2485</v>
      </c>
      <c r="K2" s="8">
        <v>37</v>
      </c>
      <c r="L2" s="8">
        <f>ROUND(E2*D2*C2*102.79,0)</f>
        <v>105</v>
      </c>
      <c r="M2" s="8">
        <f>ROUND(I2*L2*0.002205,0)</f>
        <v>0</v>
      </c>
      <c r="N2" s="15">
        <f>ROUND(J2*L2*0.002205,1)</f>
        <v>0.1</v>
      </c>
    </row>
    <row r="3" spans="1:14">
      <c r="A3" s="8" t="s">
        <v>41</v>
      </c>
      <c r="B3" s="8">
        <v>8150</v>
      </c>
      <c r="C3" s="10">
        <v>4.1399360000000003E-3</v>
      </c>
      <c r="D3" s="13">
        <v>0.63</v>
      </c>
      <c r="E3" s="13">
        <v>46.66</v>
      </c>
      <c r="F3" s="13">
        <v>1.95</v>
      </c>
      <c r="G3" s="13">
        <v>0.43</v>
      </c>
      <c r="H3" s="8">
        <v>1</v>
      </c>
      <c r="I3" s="13">
        <f>F3</f>
        <v>1.95</v>
      </c>
      <c r="J3" s="13">
        <f>G3</f>
        <v>0.43</v>
      </c>
      <c r="K3" s="8">
        <v>753</v>
      </c>
      <c r="L3" s="8">
        <f t="shared" ref="L3:L47" si="0">ROUND(E3*D3*C3*102.79,0)</f>
        <v>13</v>
      </c>
      <c r="M3" s="8">
        <f t="shared" ref="M3:M47" si="1">ROUND(I3*L3*0.002205,0)</f>
        <v>0</v>
      </c>
      <c r="N3" s="15">
        <f t="shared" ref="N3:N47" si="2">ROUND(J3*L3*0.002205,1)</f>
        <v>0</v>
      </c>
    </row>
    <row r="4" spans="1:14">
      <c r="A4" s="8" t="s">
        <v>41</v>
      </c>
      <c r="B4" s="8">
        <v>8150</v>
      </c>
      <c r="C4" s="10">
        <v>2.8104418700000001E-2</v>
      </c>
      <c r="D4" s="13">
        <v>0.63</v>
      </c>
      <c r="E4" s="13">
        <v>46.66</v>
      </c>
      <c r="F4" s="13">
        <v>1.95</v>
      </c>
      <c r="G4" s="13">
        <v>0.43</v>
      </c>
      <c r="H4" s="8">
        <v>0</v>
      </c>
      <c r="I4" s="13">
        <f>0.7*F4</f>
        <v>1.365</v>
      </c>
      <c r="J4" s="13">
        <f>0.5*G4</f>
        <v>0.215</v>
      </c>
      <c r="K4" s="8">
        <v>126</v>
      </c>
      <c r="L4" s="8">
        <f t="shared" si="0"/>
        <v>85</v>
      </c>
      <c r="M4" s="8">
        <f t="shared" si="1"/>
        <v>0</v>
      </c>
      <c r="N4" s="15">
        <f t="shared" si="2"/>
        <v>0</v>
      </c>
    </row>
    <row r="5" spans="1:14">
      <c r="A5" s="8" t="s">
        <v>41</v>
      </c>
      <c r="B5" s="8">
        <v>4340</v>
      </c>
      <c r="C5" s="10">
        <v>22.419995820299999</v>
      </c>
      <c r="D5" s="13">
        <v>0.10199999999999999</v>
      </c>
      <c r="E5" s="13">
        <v>46.66</v>
      </c>
      <c r="F5" s="13">
        <v>0.7</v>
      </c>
      <c r="G5" s="13">
        <v>0.09</v>
      </c>
      <c r="H5" s="8">
        <v>1</v>
      </c>
      <c r="I5" s="13">
        <f>F5</f>
        <v>0.7</v>
      </c>
      <c r="J5" s="13">
        <f>G5</f>
        <v>0.09</v>
      </c>
      <c r="K5" s="8">
        <v>4777</v>
      </c>
      <c r="L5" s="8">
        <f t="shared" si="0"/>
        <v>10968</v>
      </c>
      <c r="M5" s="8">
        <f t="shared" si="1"/>
        <v>17</v>
      </c>
      <c r="N5" s="15">
        <f t="shared" si="2"/>
        <v>2.2000000000000002</v>
      </c>
    </row>
    <row r="6" spans="1:14">
      <c r="A6" s="8" t="s">
        <v>41</v>
      </c>
      <c r="B6" s="8">
        <v>1460</v>
      </c>
      <c r="C6" s="10">
        <v>6.1595728199999998E-2</v>
      </c>
      <c r="D6" s="13">
        <v>0.88600000000000001</v>
      </c>
      <c r="E6" s="13">
        <v>46.66</v>
      </c>
      <c r="F6" s="13">
        <v>1.93</v>
      </c>
      <c r="G6" s="13">
        <v>0.497</v>
      </c>
      <c r="H6" s="8">
        <v>0</v>
      </c>
      <c r="I6" s="13">
        <f t="shared" ref="I6:I7" si="3">0.7*F6</f>
        <v>1.351</v>
      </c>
      <c r="J6" s="13">
        <f t="shared" ref="J6:J7" si="4">0.5*G6</f>
        <v>0.2485</v>
      </c>
      <c r="K6" s="8">
        <v>92</v>
      </c>
      <c r="L6" s="8">
        <f t="shared" si="0"/>
        <v>262</v>
      </c>
      <c r="M6" s="8">
        <f t="shared" si="1"/>
        <v>1</v>
      </c>
      <c r="N6" s="15">
        <f t="shared" si="2"/>
        <v>0.1</v>
      </c>
    </row>
    <row r="7" spans="1:14">
      <c r="A7" s="8" t="s">
        <v>41</v>
      </c>
      <c r="B7" s="8">
        <v>1460</v>
      </c>
      <c r="C7" s="10">
        <v>1.3450150749000001</v>
      </c>
      <c r="D7" s="13">
        <v>0.88600000000000001</v>
      </c>
      <c r="E7" s="13">
        <v>46.66</v>
      </c>
      <c r="F7" s="13">
        <v>1.93</v>
      </c>
      <c r="G7" s="13">
        <v>0.497</v>
      </c>
      <c r="H7" s="8">
        <v>0</v>
      </c>
      <c r="I7" s="13">
        <f t="shared" si="3"/>
        <v>1.351</v>
      </c>
      <c r="J7" s="13">
        <f t="shared" si="4"/>
        <v>0.2485</v>
      </c>
      <c r="K7" s="8">
        <v>2003</v>
      </c>
      <c r="L7" s="8">
        <f t="shared" si="0"/>
        <v>5716</v>
      </c>
      <c r="M7" s="8">
        <f t="shared" si="1"/>
        <v>17</v>
      </c>
      <c r="N7" s="15">
        <f t="shared" si="2"/>
        <v>3.1</v>
      </c>
    </row>
    <row r="8" spans="1:14">
      <c r="A8" s="8" t="s">
        <v>41</v>
      </c>
      <c r="B8" s="8">
        <v>1200</v>
      </c>
      <c r="C8" s="10">
        <v>2.7818686056000002</v>
      </c>
      <c r="D8" s="13">
        <v>0.34699999999999998</v>
      </c>
      <c r="E8" s="13">
        <v>46.66</v>
      </c>
      <c r="F8" s="13">
        <v>2.23</v>
      </c>
      <c r="G8" s="13">
        <v>0.316</v>
      </c>
      <c r="H8" s="8">
        <v>1</v>
      </c>
      <c r="I8" s="13">
        <f t="shared" ref="I8:I14" si="5">F8</f>
        <v>2.23</v>
      </c>
      <c r="J8" s="13">
        <f t="shared" ref="J8:J14" si="6">G8</f>
        <v>0.316</v>
      </c>
      <c r="K8" s="8">
        <v>2766</v>
      </c>
      <c r="L8" s="8">
        <f t="shared" si="0"/>
        <v>4630</v>
      </c>
      <c r="M8" s="8">
        <f t="shared" si="1"/>
        <v>23</v>
      </c>
      <c r="N8" s="15">
        <f t="shared" si="2"/>
        <v>3.2</v>
      </c>
    </row>
    <row r="9" spans="1:14">
      <c r="A9" s="8" t="s">
        <v>41</v>
      </c>
      <c r="B9" s="8">
        <v>1460</v>
      </c>
      <c r="C9" s="10">
        <v>6.7909193312999996</v>
      </c>
      <c r="D9" s="13">
        <v>0.88600000000000001</v>
      </c>
      <c r="E9" s="13">
        <v>46.66</v>
      </c>
      <c r="F9" s="13">
        <v>1.93</v>
      </c>
      <c r="G9" s="13">
        <v>0.497</v>
      </c>
      <c r="H9" s="8">
        <v>1</v>
      </c>
      <c r="I9" s="13">
        <f t="shared" si="5"/>
        <v>1.93</v>
      </c>
      <c r="J9" s="13">
        <f t="shared" si="6"/>
        <v>0.497</v>
      </c>
      <c r="K9" s="8">
        <v>10112</v>
      </c>
      <c r="L9" s="8">
        <f t="shared" si="0"/>
        <v>28857</v>
      </c>
      <c r="M9" s="8">
        <f t="shared" si="1"/>
        <v>123</v>
      </c>
      <c r="N9" s="15">
        <f t="shared" si="2"/>
        <v>31.6</v>
      </c>
    </row>
    <row r="10" spans="1:14">
      <c r="A10" s="8" t="s">
        <v>41</v>
      </c>
      <c r="B10" s="8">
        <v>1460</v>
      </c>
      <c r="C10" s="10">
        <v>8.2976956571000002</v>
      </c>
      <c r="D10" s="13">
        <v>0.89</v>
      </c>
      <c r="E10" s="13">
        <v>46.66</v>
      </c>
      <c r="F10" s="13">
        <v>1.93</v>
      </c>
      <c r="G10" s="13">
        <v>0.497</v>
      </c>
      <c r="H10" s="8">
        <v>1</v>
      </c>
      <c r="I10" s="13">
        <f t="shared" si="5"/>
        <v>1.93</v>
      </c>
      <c r="J10" s="13">
        <f t="shared" si="6"/>
        <v>0.497</v>
      </c>
      <c r="K10" s="8">
        <v>12411</v>
      </c>
      <c r="L10" s="8">
        <f t="shared" si="0"/>
        <v>35420</v>
      </c>
      <c r="M10" s="8">
        <f t="shared" si="1"/>
        <v>151</v>
      </c>
      <c r="N10" s="15">
        <f t="shared" si="2"/>
        <v>38.799999999999997</v>
      </c>
    </row>
    <row r="11" spans="1:14">
      <c r="A11" s="8" t="s">
        <v>41</v>
      </c>
      <c r="B11" s="8">
        <v>4340</v>
      </c>
      <c r="C11" s="10">
        <v>0.1009514675</v>
      </c>
      <c r="D11" s="13">
        <v>0.10199999999999999</v>
      </c>
      <c r="E11" s="13">
        <v>46.66</v>
      </c>
      <c r="F11" s="13">
        <v>0.7</v>
      </c>
      <c r="G11" s="13">
        <v>0.09</v>
      </c>
      <c r="H11" s="8">
        <v>1</v>
      </c>
      <c r="I11" s="13">
        <f t="shared" si="5"/>
        <v>0.7</v>
      </c>
      <c r="J11" s="13">
        <f t="shared" si="6"/>
        <v>0.09</v>
      </c>
      <c r="K11" s="8">
        <v>17</v>
      </c>
      <c r="L11" s="8">
        <f t="shared" si="0"/>
        <v>49</v>
      </c>
      <c r="M11" s="8">
        <f t="shared" si="1"/>
        <v>0</v>
      </c>
      <c r="N11" s="15">
        <f t="shared" si="2"/>
        <v>0</v>
      </c>
    </row>
    <row r="12" spans="1:14">
      <c r="A12" s="8" t="s">
        <v>41</v>
      </c>
      <c r="B12" s="8">
        <v>4340</v>
      </c>
      <c r="C12" s="10">
        <v>2.4105351000000001E-3</v>
      </c>
      <c r="D12" s="13">
        <v>0.10199999999999999</v>
      </c>
      <c r="E12" s="13">
        <v>46.66</v>
      </c>
      <c r="F12" s="13">
        <v>0.7</v>
      </c>
      <c r="G12" s="13">
        <v>0.09</v>
      </c>
      <c r="H12" s="8">
        <v>1</v>
      </c>
      <c r="I12" s="13">
        <f t="shared" si="5"/>
        <v>0.7</v>
      </c>
      <c r="J12" s="13">
        <f t="shared" si="6"/>
        <v>0.09</v>
      </c>
      <c r="K12" s="8">
        <v>5</v>
      </c>
      <c r="L12" s="8">
        <f t="shared" si="0"/>
        <v>1</v>
      </c>
      <c r="M12" s="8">
        <f t="shared" si="1"/>
        <v>0</v>
      </c>
      <c r="N12" s="15">
        <f t="shared" si="2"/>
        <v>0</v>
      </c>
    </row>
    <row r="13" spans="1:14">
      <c r="A13" s="8" t="s">
        <v>41</v>
      </c>
      <c r="B13" s="8">
        <v>1200</v>
      </c>
      <c r="C13" s="10">
        <v>1.8152094699999999E-2</v>
      </c>
      <c r="D13" s="13">
        <v>0.38900000000000001</v>
      </c>
      <c r="E13" s="13">
        <v>46.66</v>
      </c>
      <c r="F13" s="13">
        <v>2.23</v>
      </c>
      <c r="G13" s="13">
        <v>0.316</v>
      </c>
      <c r="H13" s="8">
        <v>1</v>
      </c>
      <c r="I13" s="13">
        <f t="shared" si="5"/>
        <v>2.23</v>
      </c>
      <c r="J13" s="13">
        <f t="shared" si="6"/>
        <v>0.316</v>
      </c>
      <c r="K13" s="8">
        <v>2010</v>
      </c>
      <c r="L13" s="8">
        <f t="shared" si="0"/>
        <v>34</v>
      </c>
      <c r="M13" s="8">
        <f t="shared" si="1"/>
        <v>0</v>
      </c>
      <c r="N13" s="15">
        <f t="shared" si="2"/>
        <v>0</v>
      </c>
    </row>
    <row r="14" spans="1:14">
      <c r="A14" s="8" t="s">
        <v>41</v>
      </c>
      <c r="B14" s="8">
        <v>1460</v>
      </c>
      <c r="C14" s="10">
        <v>0.16750140569999999</v>
      </c>
      <c r="D14" s="13">
        <v>0.88600000000000001</v>
      </c>
      <c r="E14" s="13">
        <v>46.66</v>
      </c>
      <c r="F14" s="13">
        <v>1.93</v>
      </c>
      <c r="G14" s="13">
        <v>0.497</v>
      </c>
      <c r="H14" s="8">
        <v>1</v>
      </c>
      <c r="I14" s="13">
        <f t="shared" si="5"/>
        <v>1.93</v>
      </c>
      <c r="J14" s="13">
        <f t="shared" si="6"/>
        <v>0.497</v>
      </c>
      <c r="K14" s="8">
        <v>249</v>
      </c>
      <c r="L14" s="8">
        <f t="shared" si="0"/>
        <v>712</v>
      </c>
      <c r="M14" s="8">
        <f t="shared" si="1"/>
        <v>3</v>
      </c>
      <c r="N14" s="15">
        <f t="shared" si="2"/>
        <v>0.8</v>
      </c>
    </row>
    <row r="15" spans="1:14">
      <c r="A15" s="8" t="s">
        <v>41</v>
      </c>
      <c r="B15" s="8">
        <v>1460</v>
      </c>
      <c r="C15" s="10">
        <v>1.07149082E-2</v>
      </c>
      <c r="D15" s="13">
        <v>0.89</v>
      </c>
      <c r="E15" s="13">
        <v>46.66</v>
      </c>
      <c r="F15" s="13">
        <v>1.93</v>
      </c>
      <c r="G15" s="13">
        <v>0.497</v>
      </c>
      <c r="H15" s="8">
        <v>0</v>
      </c>
      <c r="I15" s="13">
        <f>0.7*F15</f>
        <v>1.351</v>
      </c>
      <c r="J15" s="13">
        <f>0.5*G15</f>
        <v>0.2485</v>
      </c>
      <c r="K15" s="8">
        <v>16</v>
      </c>
      <c r="L15" s="8">
        <f t="shared" si="0"/>
        <v>46</v>
      </c>
      <c r="M15" s="8">
        <f t="shared" si="1"/>
        <v>0</v>
      </c>
      <c r="N15" s="15">
        <f t="shared" si="2"/>
        <v>0</v>
      </c>
    </row>
    <row r="16" spans="1:14">
      <c r="A16" s="8" t="s">
        <v>41</v>
      </c>
      <c r="B16" s="8">
        <v>1460</v>
      </c>
      <c r="C16" s="10">
        <v>2.06158164E-2</v>
      </c>
      <c r="D16" s="13">
        <v>0.89</v>
      </c>
      <c r="E16" s="13">
        <v>46.66</v>
      </c>
      <c r="F16" s="13">
        <v>1.93</v>
      </c>
      <c r="G16" s="13">
        <v>0.497</v>
      </c>
      <c r="H16" s="8">
        <v>1</v>
      </c>
      <c r="I16" s="13">
        <f>F16</f>
        <v>1.93</v>
      </c>
      <c r="J16" s="13">
        <f>G16</f>
        <v>0.497</v>
      </c>
      <c r="K16" s="8">
        <v>31</v>
      </c>
      <c r="L16" s="8">
        <f t="shared" si="0"/>
        <v>88</v>
      </c>
      <c r="M16" s="8">
        <f t="shared" si="1"/>
        <v>0</v>
      </c>
      <c r="N16" s="15">
        <f t="shared" si="2"/>
        <v>0.1</v>
      </c>
    </row>
    <row r="17" spans="1:14">
      <c r="A17" s="8" t="s">
        <v>41</v>
      </c>
      <c r="B17" s="8">
        <v>1460</v>
      </c>
      <c r="C17" s="10">
        <v>0.13262548809999999</v>
      </c>
      <c r="D17" s="13">
        <v>0.89</v>
      </c>
      <c r="E17" s="13">
        <v>46.66</v>
      </c>
      <c r="F17" s="13">
        <v>1.93</v>
      </c>
      <c r="G17" s="13">
        <v>0.497</v>
      </c>
      <c r="H17" s="8">
        <v>0</v>
      </c>
      <c r="I17" s="13">
        <f t="shared" ref="I17:I20" si="7">0.7*F17</f>
        <v>1.351</v>
      </c>
      <c r="J17" s="13">
        <f t="shared" ref="J17:J20" si="8">0.5*G17</f>
        <v>0.2485</v>
      </c>
      <c r="K17" s="8">
        <v>198</v>
      </c>
      <c r="L17" s="8">
        <f t="shared" si="0"/>
        <v>566</v>
      </c>
      <c r="M17" s="8">
        <f t="shared" si="1"/>
        <v>2</v>
      </c>
      <c r="N17" s="15">
        <f t="shared" si="2"/>
        <v>0.3</v>
      </c>
    </row>
    <row r="18" spans="1:14">
      <c r="A18" s="8" t="s">
        <v>41</v>
      </c>
      <c r="B18" s="8">
        <v>1200</v>
      </c>
      <c r="C18" s="10">
        <v>1.7871703100000001E-2</v>
      </c>
      <c r="D18" s="13">
        <v>0.34699999999999998</v>
      </c>
      <c r="E18" s="13">
        <v>46.66</v>
      </c>
      <c r="F18" s="13">
        <v>2.23</v>
      </c>
      <c r="G18" s="13">
        <v>0.316</v>
      </c>
      <c r="H18" s="8">
        <v>0</v>
      </c>
      <c r="I18" s="13">
        <f t="shared" si="7"/>
        <v>1.5609999999999999</v>
      </c>
      <c r="J18" s="13">
        <f t="shared" si="8"/>
        <v>0.158</v>
      </c>
      <c r="K18" s="8">
        <v>10</v>
      </c>
      <c r="L18" s="8">
        <f t="shared" si="0"/>
        <v>30</v>
      </c>
      <c r="M18" s="8">
        <f t="shared" si="1"/>
        <v>0</v>
      </c>
      <c r="N18" s="15">
        <f t="shared" si="2"/>
        <v>0</v>
      </c>
    </row>
    <row r="19" spans="1:14">
      <c r="A19" s="8" t="s">
        <v>41</v>
      </c>
      <c r="B19" s="8">
        <v>1460</v>
      </c>
      <c r="C19" s="10">
        <v>1.07053888E-2</v>
      </c>
      <c r="D19" s="13">
        <v>0.89</v>
      </c>
      <c r="E19" s="13">
        <v>46.66</v>
      </c>
      <c r="F19" s="13">
        <v>1.93</v>
      </c>
      <c r="G19" s="13">
        <v>0.497</v>
      </c>
      <c r="H19" s="8">
        <v>0</v>
      </c>
      <c r="I19" s="13">
        <f t="shared" si="7"/>
        <v>1.351</v>
      </c>
      <c r="J19" s="13">
        <f t="shared" si="8"/>
        <v>0.2485</v>
      </c>
      <c r="K19" s="8">
        <v>16</v>
      </c>
      <c r="L19" s="8">
        <f t="shared" si="0"/>
        <v>46</v>
      </c>
      <c r="M19" s="8">
        <f t="shared" si="1"/>
        <v>0</v>
      </c>
      <c r="N19" s="15">
        <f t="shared" si="2"/>
        <v>0</v>
      </c>
    </row>
    <row r="20" spans="1:14">
      <c r="A20" s="8" t="s">
        <v>41</v>
      </c>
      <c r="B20" s="8">
        <v>1460</v>
      </c>
      <c r="C20" s="10">
        <v>0.35694035229999999</v>
      </c>
      <c r="D20" s="13">
        <v>0.88600000000000001</v>
      </c>
      <c r="E20" s="13">
        <v>46.66</v>
      </c>
      <c r="F20" s="13">
        <v>1.93</v>
      </c>
      <c r="G20" s="13">
        <v>0.497</v>
      </c>
      <c r="H20" s="8">
        <v>0</v>
      </c>
      <c r="I20" s="13">
        <f t="shared" si="7"/>
        <v>1.351</v>
      </c>
      <c r="J20" s="13">
        <f t="shared" si="8"/>
        <v>0.2485</v>
      </c>
      <c r="K20" s="8">
        <v>531</v>
      </c>
      <c r="L20" s="8">
        <f t="shared" si="0"/>
        <v>1517</v>
      </c>
      <c r="M20" s="8">
        <f t="shared" si="1"/>
        <v>5</v>
      </c>
      <c r="N20" s="15">
        <f t="shared" si="2"/>
        <v>0.8</v>
      </c>
    </row>
    <row r="21" spans="1:14">
      <c r="A21" s="8" t="s">
        <v>41</v>
      </c>
      <c r="B21" s="8">
        <v>4340</v>
      </c>
      <c r="C21" s="10">
        <v>0.1419290912</v>
      </c>
      <c r="D21" s="13">
        <v>0.10199999999999999</v>
      </c>
      <c r="E21" s="13">
        <v>46.66</v>
      </c>
      <c r="F21" s="13">
        <v>0.7</v>
      </c>
      <c r="G21" s="13">
        <v>0.09</v>
      </c>
      <c r="H21" s="8">
        <v>1</v>
      </c>
      <c r="I21" s="13">
        <f t="shared" ref="I21:I24" si="9">F21</f>
        <v>0.7</v>
      </c>
      <c r="J21" s="13">
        <f t="shared" ref="J21:J24" si="10">G21</f>
        <v>0.09</v>
      </c>
      <c r="K21" s="8">
        <v>24</v>
      </c>
      <c r="L21" s="8">
        <f t="shared" si="0"/>
        <v>69</v>
      </c>
      <c r="M21" s="8">
        <f t="shared" si="1"/>
        <v>0</v>
      </c>
      <c r="N21" s="15">
        <f t="shared" si="2"/>
        <v>0</v>
      </c>
    </row>
    <row r="22" spans="1:14">
      <c r="A22" s="8" t="s">
        <v>41</v>
      </c>
      <c r="B22" s="8">
        <v>4340</v>
      </c>
      <c r="C22" s="10">
        <v>0.128694487</v>
      </c>
      <c r="D22" s="13">
        <v>0.10199999999999999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si="9"/>
        <v>0.7</v>
      </c>
      <c r="J22" s="13">
        <f t="shared" si="10"/>
        <v>0.09</v>
      </c>
      <c r="K22" s="8">
        <v>22</v>
      </c>
      <c r="L22" s="8">
        <f t="shared" si="0"/>
        <v>63</v>
      </c>
      <c r="M22" s="8">
        <f t="shared" si="1"/>
        <v>0</v>
      </c>
      <c r="N22" s="15">
        <f t="shared" si="2"/>
        <v>0</v>
      </c>
    </row>
    <row r="23" spans="1:14">
      <c r="A23" s="8" t="s">
        <v>41</v>
      </c>
      <c r="B23" s="8">
        <v>1460</v>
      </c>
      <c r="C23" s="10">
        <v>4.1217496200000002E-2</v>
      </c>
      <c r="D23" s="13">
        <v>0.88600000000000001</v>
      </c>
      <c r="E23" s="13">
        <v>46.66</v>
      </c>
      <c r="F23" s="13">
        <v>1.93</v>
      </c>
      <c r="G23" s="13">
        <v>0.497</v>
      </c>
      <c r="H23" s="8">
        <v>1</v>
      </c>
      <c r="I23" s="13">
        <f t="shared" si="9"/>
        <v>1.93</v>
      </c>
      <c r="J23" s="13">
        <f t="shared" si="10"/>
        <v>0.497</v>
      </c>
      <c r="K23" s="8">
        <v>61</v>
      </c>
      <c r="L23" s="8">
        <f t="shared" si="0"/>
        <v>175</v>
      </c>
      <c r="M23" s="8">
        <f t="shared" si="1"/>
        <v>1</v>
      </c>
      <c r="N23" s="15">
        <f t="shared" si="2"/>
        <v>0.2</v>
      </c>
    </row>
    <row r="24" spans="1:14">
      <c r="A24" s="8" t="s">
        <v>41</v>
      </c>
      <c r="B24" s="8">
        <v>1200</v>
      </c>
      <c r="C24" s="10">
        <v>0.1589901289</v>
      </c>
      <c r="D24" s="13">
        <v>0.22</v>
      </c>
      <c r="E24" s="13">
        <v>46.66</v>
      </c>
      <c r="F24" s="13">
        <v>2.23</v>
      </c>
      <c r="G24" s="13">
        <v>0.316</v>
      </c>
      <c r="H24" s="8">
        <v>1</v>
      </c>
      <c r="I24" s="13">
        <f t="shared" si="9"/>
        <v>2.23</v>
      </c>
      <c r="J24" s="13">
        <f t="shared" si="10"/>
        <v>0.316</v>
      </c>
      <c r="K24" s="8">
        <v>330</v>
      </c>
      <c r="L24" s="8">
        <f t="shared" si="0"/>
        <v>168</v>
      </c>
      <c r="M24" s="8">
        <f t="shared" si="1"/>
        <v>1</v>
      </c>
      <c r="N24" s="15">
        <f t="shared" si="2"/>
        <v>0.1</v>
      </c>
    </row>
    <row r="25" spans="1:14">
      <c r="A25" s="8" t="s">
        <v>41</v>
      </c>
      <c r="B25" s="8">
        <v>1460</v>
      </c>
      <c r="C25" s="10">
        <v>0.37341935700000001</v>
      </c>
      <c r="D25" s="13">
        <v>0.88600000000000001</v>
      </c>
      <c r="E25" s="13">
        <v>46.66</v>
      </c>
      <c r="F25" s="13">
        <v>1.93</v>
      </c>
      <c r="G25" s="13">
        <v>0.497</v>
      </c>
      <c r="H25" s="8">
        <v>0</v>
      </c>
      <c r="I25" s="13">
        <f>0.7*F25</f>
        <v>1.351</v>
      </c>
      <c r="J25" s="13">
        <f>0.5*G25</f>
        <v>0.2485</v>
      </c>
      <c r="K25" s="8">
        <v>556</v>
      </c>
      <c r="L25" s="8">
        <f t="shared" si="0"/>
        <v>1587</v>
      </c>
      <c r="M25" s="8">
        <f t="shared" si="1"/>
        <v>5</v>
      </c>
      <c r="N25" s="15">
        <f t="shared" si="2"/>
        <v>0.9</v>
      </c>
    </row>
    <row r="26" spans="1:14">
      <c r="A26" s="8" t="s">
        <v>41</v>
      </c>
      <c r="B26" s="8">
        <v>4340</v>
      </c>
      <c r="C26" s="10">
        <v>0.11050193010000001</v>
      </c>
      <c r="D26" s="13">
        <v>0.10199999999999999</v>
      </c>
      <c r="E26" s="13">
        <v>46.66</v>
      </c>
      <c r="F26" s="13">
        <v>0.7</v>
      </c>
      <c r="G26" s="13">
        <v>0.09</v>
      </c>
      <c r="H26" s="8">
        <v>1</v>
      </c>
      <c r="I26" s="13">
        <f t="shared" ref="I26:I28" si="11">F26</f>
        <v>0.7</v>
      </c>
      <c r="J26" s="13">
        <f t="shared" ref="J26:J28" si="12">G26</f>
        <v>0.09</v>
      </c>
      <c r="K26" s="8">
        <v>19</v>
      </c>
      <c r="L26" s="8">
        <f t="shared" si="0"/>
        <v>54</v>
      </c>
      <c r="M26" s="8">
        <f t="shared" si="1"/>
        <v>0</v>
      </c>
      <c r="N26" s="15">
        <f t="shared" si="2"/>
        <v>0</v>
      </c>
    </row>
    <row r="27" spans="1:14">
      <c r="A27" s="8" t="s">
        <v>41</v>
      </c>
      <c r="B27" s="8">
        <v>4340</v>
      </c>
      <c r="C27" s="10">
        <v>0.10277808720000001</v>
      </c>
      <c r="D27" s="13">
        <v>0.10199999999999999</v>
      </c>
      <c r="E27" s="13">
        <v>46.66</v>
      </c>
      <c r="F27" s="13">
        <v>0.7</v>
      </c>
      <c r="G27" s="13">
        <v>0.09</v>
      </c>
      <c r="H27" s="8">
        <v>1</v>
      </c>
      <c r="I27" s="13">
        <f t="shared" si="11"/>
        <v>0.7</v>
      </c>
      <c r="J27" s="13">
        <f t="shared" si="12"/>
        <v>0.09</v>
      </c>
      <c r="K27" s="8">
        <v>137</v>
      </c>
      <c r="L27" s="8">
        <f t="shared" si="0"/>
        <v>50</v>
      </c>
      <c r="M27" s="8">
        <f t="shared" si="1"/>
        <v>0</v>
      </c>
      <c r="N27" s="15">
        <f t="shared" si="2"/>
        <v>0</v>
      </c>
    </row>
    <row r="28" spans="1:14">
      <c r="A28" s="8" t="s">
        <v>41</v>
      </c>
      <c r="B28" s="8">
        <v>1200</v>
      </c>
      <c r="C28" s="10">
        <v>4.6657159999999998E-4</v>
      </c>
      <c r="D28" s="13">
        <v>0.22</v>
      </c>
      <c r="E28" s="13">
        <v>46.66</v>
      </c>
      <c r="F28" s="13">
        <v>2.23</v>
      </c>
      <c r="G28" s="13">
        <v>0.316</v>
      </c>
      <c r="H28" s="8">
        <v>1</v>
      </c>
      <c r="I28" s="13">
        <f t="shared" si="11"/>
        <v>2.23</v>
      </c>
      <c r="J28" s="13">
        <f t="shared" si="12"/>
        <v>0.316</v>
      </c>
      <c r="K28" s="8">
        <v>0</v>
      </c>
      <c r="L28" s="8">
        <f t="shared" si="0"/>
        <v>0</v>
      </c>
      <c r="M28" s="8">
        <f t="shared" si="1"/>
        <v>0</v>
      </c>
      <c r="N28" s="15">
        <f t="shared" si="2"/>
        <v>0</v>
      </c>
    </row>
    <row r="29" spans="1:14">
      <c r="A29" s="8" t="s">
        <v>41</v>
      </c>
      <c r="B29" s="8">
        <v>1200</v>
      </c>
      <c r="C29" s="10">
        <v>0.30101003450000002</v>
      </c>
      <c r="D29" s="13">
        <v>0.34699999999999998</v>
      </c>
      <c r="E29" s="13">
        <v>46.66</v>
      </c>
      <c r="F29" s="13">
        <v>2.23</v>
      </c>
      <c r="G29" s="13">
        <v>0.316</v>
      </c>
      <c r="H29" s="8">
        <v>0</v>
      </c>
      <c r="I29" s="13">
        <f t="shared" ref="I29:I31" si="13">0.7*F29</f>
        <v>1.5609999999999999</v>
      </c>
      <c r="J29" s="13">
        <f t="shared" ref="J29:J31" si="14">0.5*G29</f>
        <v>0.158</v>
      </c>
      <c r="K29" s="8">
        <v>176</v>
      </c>
      <c r="L29" s="8">
        <f t="shared" si="0"/>
        <v>501</v>
      </c>
      <c r="M29" s="8">
        <f t="shared" si="1"/>
        <v>2</v>
      </c>
      <c r="N29" s="15">
        <f t="shared" si="2"/>
        <v>0.2</v>
      </c>
    </row>
    <row r="30" spans="1:14">
      <c r="A30" s="8" t="s">
        <v>41</v>
      </c>
      <c r="B30" s="8">
        <v>1200</v>
      </c>
      <c r="C30" s="10">
        <v>0.1691607426</v>
      </c>
      <c r="D30" s="13">
        <v>0.22</v>
      </c>
      <c r="E30" s="13">
        <v>46.66</v>
      </c>
      <c r="F30" s="13">
        <v>2.23</v>
      </c>
      <c r="G30" s="13">
        <v>0.316</v>
      </c>
      <c r="H30" s="8">
        <v>0</v>
      </c>
      <c r="I30" s="13">
        <f t="shared" si="13"/>
        <v>1.5609999999999999</v>
      </c>
      <c r="J30" s="13">
        <f t="shared" si="14"/>
        <v>0.158</v>
      </c>
      <c r="K30" s="8">
        <v>63</v>
      </c>
      <c r="L30" s="8">
        <f t="shared" si="0"/>
        <v>178</v>
      </c>
      <c r="M30" s="8">
        <f t="shared" si="1"/>
        <v>1</v>
      </c>
      <c r="N30" s="15">
        <f t="shared" si="2"/>
        <v>0.1</v>
      </c>
    </row>
    <row r="31" spans="1:14">
      <c r="A31" s="8" t="s">
        <v>41</v>
      </c>
      <c r="B31" s="8">
        <v>1460</v>
      </c>
      <c r="C31" s="10">
        <v>0.33140503370000002</v>
      </c>
      <c r="D31" s="13">
        <v>0.88600000000000001</v>
      </c>
      <c r="E31" s="13">
        <v>46.66</v>
      </c>
      <c r="F31" s="13">
        <v>1.93</v>
      </c>
      <c r="G31" s="13">
        <v>0.497</v>
      </c>
      <c r="H31" s="8">
        <v>0</v>
      </c>
      <c r="I31" s="13">
        <f t="shared" si="13"/>
        <v>1.351</v>
      </c>
      <c r="J31" s="13">
        <f t="shared" si="14"/>
        <v>0.2485</v>
      </c>
      <c r="K31" s="8">
        <v>493</v>
      </c>
      <c r="L31" s="8">
        <f t="shared" si="0"/>
        <v>1408</v>
      </c>
      <c r="M31" s="8">
        <f t="shared" si="1"/>
        <v>4</v>
      </c>
      <c r="N31" s="15">
        <f t="shared" si="2"/>
        <v>0.8</v>
      </c>
    </row>
    <row r="32" spans="1:14">
      <c r="A32" s="8" t="s">
        <v>41</v>
      </c>
      <c r="B32" s="8">
        <v>4340</v>
      </c>
      <c r="C32" s="10">
        <v>1.9006537099999998E-2</v>
      </c>
      <c r="D32" s="13">
        <v>0.10199999999999999</v>
      </c>
      <c r="E32" s="13">
        <v>46.66</v>
      </c>
      <c r="F32" s="13">
        <v>0.7</v>
      </c>
      <c r="G32" s="13">
        <v>0.09</v>
      </c>
      <c r="H32" s="8">
        <v>1</v>
      </c>
      <c r="I32" s="13">
        <f t="shared" ref="I32:I34" si="15">F32</f>
        <v>0.7</v>
      </c>
      <c r="J32" s="13">
        <f t="shared" ref="J32:J34" si="16">G32</f>
        <v>0.09</v>
      </c>
      <c r="K32" s="8">
        <v>3</v>
      </c>
      <c r="L32" s="8">
        <f t="shared" si="0"/>
        <v>9</v>
      </c>
      <c r="M32" s="8">
        <f t="shared" si="1"/>
        <v>0</v>
      </c>
      <c r="N32" s="15">
        <f t="shared" si="2"/>
        <v>0</v>
      </c>
    </row>
    <row r="33" spans="1:14">
      <c r="A33" s="8" t="s">
        <v>41</v>
      </c>
      <c r="B33" s="8">
        <v>4340</v>
      </c>
      <c r="C33" s="10">
        <v>0.41851914330000001</v>
      </c>
      <c r="D33" s="13">
        <v>0.10199999999999999</v>
      </c>
      <c r="E33" s="13">
        <v>46.66</v>
      </c>
      <c r="F33" s="13">
        <v>0.7</v>
      </c>
      <c r="G33" s="13">
        <v>0.09</v>
      </c>
      <c r="H33" s="8">
        <v>1</v>
      </c>
      <c r="I33" s="13">
        <f t="shared" si="15"/>
        <v>0.7</v>
      </c>
      <c r="J33" s="13">
        <f t="shared" si="16"/>
        <v>0.09</v>
      </c>
      <c r="K33" s="8">
        <v>72</v>
      </c>
      <c r="L33" s="8">
        <f t="shared" si="0"/>
        <v>205</v>
      </c>
      <c r="M33" s="8">
        <f t="shared" si="1"/>
        <v>0</v>
      </c>
      <c r="N33" s="15">
        <f t="shared" si="2"/>
        <v>0</v>
      </c>
    </row>
    <row r="34" spans="1:14">
      <c r="A34" s="8" t="s">
        <v>41</v>
      </c>
      <c r="B34" s="8">
        <v>4340</v>
      </c>
      <c r="C34" s="10">
        <v>0.11440271</v>
      </c>
      <c r="D34" s="13">
        <v>0.10199999999999999</v>
      </c>
      <c r="E34" s="13">
        <v>46.66</v>
      </c>
      <c r="F34" s="13">
        <v>0.7</v>
      </c>
      <c r="G34" s="13">
        <v>0.09</v>
      </c>
      <c r="H34" s="8">
        <v>1</v>
      </c>
      <c r="I34" s="13">
        <f t="shared" si="15"/>
        <v>0.7</v>
      </c>
      <c r="J34" s="13">
        <f t="shared" si="16"/>
        <v>0.09</v>
      </c>
      <c r="K34" s="8">
        <v>20</v>
      </c>
      <c r="L34" s="8">
        <f t="shared" si="0"/>
        <v>56</v>
      </c>
      <c r="M34" s="8">
        <f t="shared" si="1"/>
        <v>0</v>
      </c>
      <c r="N34" s="15">
        <f t="shared" si="2"/>
        <v>0</v>
      </c>
    </row>
    <row r="35" spans="1:14">
      <c r="A35" s="8" t="s">
        <v>41</v>
      </c>
      <c r="B35" s="8">
        <v>1200</v>
      </c>
      <c r="C35" s="10">
        <v>0.1788412399</v>
      </c>
      <c r="D35" s="13">
        <v>0.22</v>
      </c>
      <c r="E35" s="13">
        <v>46.66</v>
      </c>
      <c r="F35" s="13">
        <v>2.23</v>
      </c>
      <c r="G35" s="13">
        <v>0.316</v>
      </c>
      <c r="H35" s="8">
        <v>0</v>
      </c>
      <c r="I35" s="13">
        <f>0.7*F35</f>
        <v>1.5609999999999999</v>
      </c>
      <c r="J35" s="13">
        <f>0.5*G35</f>
        <v>0.158</v>
      </c>
      <c r="K35" s="8">
        <v>96</v>
      </c>
      <c r="L35" s="8">
        <f t="shared" si="0"/>
        <v>189</v>
      </c>
      <c r="M35" s="8">
        <f t="shared" si="1"/>
        <v>1</v>
      </c>
      <c r="N35" s="15">
        <f t="shared" si="2"/>
        <v>0.1</v>
      </c>
    </row>
    <row r="36" spans="1:14">
      <c r="A36" s="8" t="s">
        <v>41</v>
      </c>
      <c r="B36" s="8">
        <v>1200</v>
      </c>
      <c r="C36" s="10">
        <v>0.1364512678</v>
      </c>
      <c r="D36" s="13">
        <v>0.22</v>
      </c>
      <c r="E36" s="13">
        <v>46.66</v>
      </c>
      <c r="F36" s="13">
        <v>2.23</v>
      </c>
      <c r="G36" s="13">
        <v>0.316</v>
      </c>
      <c r="H36" s="8">
        <v>1</v>
      </c>
      <c r="I36" s="13">
        <f>F36</f>
        <v>2.23</v>
      </c>
      <c r="J36" s="13">
        <f>G36</f>
        <v>0.316</v>
      </c>
      <c r="K36" s="8">
        <v>50</v>
      </c>
      <c r="L36" s="8">
        <f t="shared" si="0"/>
        <v>144</v>
      </c>
      <c r="M36" s="8">
        <f t="shared" si="1"/>
        <v>1</v>
      </c>
      <c r="N36" s="15">
        <f t="shared" si="2"/>
        <v>0.1</v>
      </c>
    </row>
    <row r="37" spans="1:14">
      <c r="A37" s="8" t="s">
        <v>41</v>
      </c>
      <c r="B37" s="8">
        <v>1460</v>
      </c>
      <c r="C37" s="10">
        <v>0.17953704849999999</v>
      </c>
      <c r="D37" s="13">
        <v>0.88600000000000001</v>
      </c>
      <c r="E37" s="13">
        <v>46.66</v>
      </c>
      <c r="F37" s="13">
        <v>1.93</v>
      </c>
      <c r="G37" s="13">
        <v>0.497</v>
      </c>
      <c r="H37" s="8">
        <v>0</v>
      </c>
      <c r="I37" s="13">
        <f>0.7*F37</f>
        <v>1.351</v>
      </c>
      <c r="J37" s="13">
        <f>0.5*G37</f>
        <v>0.2485</v>
      </c>
      <c r="K37" s="8">
        <v>267</v>
      </c>
      <c r="L37" s="8">
        <f t="shared" si="0"/>
        <v>763</v>
      </c>
      <c r="M37" s="8">
        <f t="shared" si="1"/>
        <v>2</v>
      </c>
      <c r="N37" s="15">
        <f t="shared" si="2"/>
        <v>0.4</v>
      </c>
    </row>
    <row r="38" spans="1:14">
      <c r="A38" s="8" t="s">
        <v>41</v>
      </c>
      <c r="B38" s="8">
        <v>4340</v>
      </c>
      <c r="C38" s="10">
        <v>7.2354810500000005E-2</v>
      </c>
      <c r="D38" s="13">
        <v>0.10199999999999999</v>
      </c>
      <c r="E38" s="13">
        <v>46.66</v>
      </c>
      <c r="F38" s="13">
        <v>0.7</v>
      </c>
      <c r="G38" s="13">
        <v>0.09</v>
      </c>
      <c r="H38" s="8">
        <v>1</v>
      </c>
      <c r="I38" s="13">
        <f t="shared" ref="I38:I41" si="17">F38</f>
        <v>0.7</v>
      </c>
      <c r="J38" s="13">
        <f t="shared" ref="J38:J41" si="18">G38</f>
        <v>0.09</v>
      </c>
      <c r="K38" s="8">
        <v>12</v>
      </c>
      <c r="L38" s="8">
        <f t="shared" si="0"/>
        <v>35</v>
      </c>
      <c r="M38" s="8">
        <f t="shared" si="1"/>
        <v>0</v>
      </c>
      <c r="N38" s="15">
        <f t="shared" si="2"/>
        <v>0</v>
      </c>
    </row>
    <row r="39" spans="1:14">
      <c r="A39" s="8" t="s">
        <v>41</v>
      </c>
      <c r="B39" s="8">
        <v>4340</v>
      </c>
      <c r="C39" s="10">
        <v>0.3374165831</v>
      </c>
      <c r="D39" s="13">
        <v>0.10199999999999999</v>
      </c>
      <c r="E39" s="13">
        <v>46.66</v>
      </c>
      <c r="F39" s="13">
        <v>0.7</v>
      </c>
      <c r="G39" s="13">
        <v>0.09</v>
      </c>
      <c r="H39" s="8">
        <v>1</v>
      </c>
      <c r="I39" s="13">
        <f t="shared" si="17"/>
        <v>0.7</v>
      </c>
      <c r="J39" s="13">
        <f t="shared" si="18"/>
        <v>0.09</v>
      </c>
      <c r="K39" s="8">
        <v>58</v>
      </c>
      <c r="L39" s="8">
        <f t="shared" si="0"/>
        <v>165</v>
      </c>
      <c r="M39" s="8">
        <f t="shared" si="1"/>
        <v>0</v>
      </c>
      <c r="N39" s="15">
        <f t="shared" si="2"/>
        <v>0</v>
      </c>
    </row>
    <row r="40" spans="1:14">
      <c r="A40" s="8" t="s">
        <v>41</v>
      </c>
      <c r="B40" s="8">
        <v>4340</v>
      </c>
      <c r="C40" s="10">
        <v>0.93215837899999998</v>
      </c>
      <c r="D40" s="13">
        <v>0.10199999999999999</v>
      </c>
      <c r="E40" s="13">
        <v>46.66</v>
      </c>
      <c r="F40" s="13">
        <v>0.7</v>
      </c>
      <c r="G40" s="13">
        <v>0.09</v>
      </c>
      <c r="H40" s="8">
        <v>1</v>
      </c>
      <c r="I40" s="13">
        <f t="shared" si="17"/>
        <v>0.7</v>
      </c>
      <c r="J40" s="13">
        <f t="shared" si="18"/>
        <v>0.09</v>
      </c>
      <c r="K40" s="8">
        <v>160</v>
      </c>
      <c r="L40" s="8">
        <f t="shared" si="0"/>
        <v>456</v>
      </c>
      <c r="M40" s="8">
        <f t="shared" si="1"/>
        <v>1</v>
      </c>
      <c r="N40" s="15">
        <f t="shared" si="2"/>
        <v>0.1</v>
      </c>
    </row>
    <row r="41" spans="1:14">
      <c r="A41" s="8" t="s">
        <v>41</v>
      </c>
      <c r="B41" s="8">
        <v>4340</v>
      </c>
      <c r="C41" s="10">
        <v>3.9921642899999998E-2</v>
      </c>
      <c r="D41" s="13">
        <v>0.10199999999999999</v>
      </c>
      <c r="E41" s="13">
        <v>46.66</v>
      </c>
      <c r="F41" s="13">
        <v>0.7</v>
      </c>
      <c r="G41" s="13">
        <v>0.09</v>
      </c>
      <c r="H41" s="8">
        <v>1</v>
      </c>
      <c r="I41" s="13">
        <f t="shared" si="17"/>
        <v>0.7</v>
      </c>
      <c r="J41" s="13">
        <f t="shared" si="18"/>
        <v>0.09</v>
      </c>
      <c r="K41" s="8">
        <v>7</v>
      </c>
      <c r="L41" s="8">
        <f t="shared" si="0"/>
        <v>20</v>
      </c>
      <c r="M41" s="8">
        <f t="shared" si="1"/>
        <v>0</v>
      </c>
      <c r="N41" s="15">
        <f t="shared" si="2"/>
        <v>0</v>
      </c>
    </row>
    <row r="42" spans="1:14">
      <c r="A42" s="8" t="s">
        <v>41</v>
      </c>
      <c r="B42" s="8">
        <v>1300</v>
      </c>
      <c r="C42" s="10">
        <v>0.16252817359999999</v>
      </c>
      <c r="D42" s="13">
        <v>0.63100000000000001</v>
      </c>
      <c r="E42" s="13">
        <v>46.66</v>
      </c>
      <c r="F42" s="13">
        <v>2.1</v>
      </c>
      <c r="G42" s="13">
        <v>0.51600000000000001</v>
      </c>
      <c r="H42" s="8">
        <v>0</v>
      </c>
      <c r="I42" s="13">
        <f>0.7*F42</f>
        <v>1.47</v>
      </c>
      <c r="J42" s="13">
        <f>0.5*G42</f>
        <v>0.25800000000000001</v>
      </c>
      <c r="K42" s="8">
        <v>172</v>
      </c>
      <c r="L42" s="8">
        <f t="shared" si="0"/>
        <v>492</v>
      </c>
      <c r="M42" s="8">
        <f t="shared" si="1"/>
        <v>2</v>
      </c>
      <c r="N42" s="15">
        <f t="shared" si="2"/>
        <v>0.3</v>
      </c>
    </row>
    <row r="43" spans="1:14">
      <c r="A43" s="8" t="s">
        <v>41</v>
      </c>
      <c r="B43" s="8">
        <v>1300</v>
      </c>
      <c r="C43" s="10">
        <v>13.8451819416</v>
      </c>
      <c r="D43" s="13">
        <v>0.63100000000000001</v>
      </c>
      <c r="E43" s="13">
        <v>46.66</v>
      </c>
      <c r="F43" s="13">
        <v>2.1</v>
      </c>
      <c r="G43" s="13">
        <v>0.51600000000000001</v>
      </c>
      <c r="H43" s="8">
        <v>1</v>
      </c>
      <c r="I43" s="13">
        <f>F43</f>
        <v>2.1</v>
      </c>
      <c r="J43" s="13">
        <f>G43</f>
        <v>0.51600000000000001</v>
      </c>
      <c r="K43" s="8">
        <v>55897</v>
      </c>
      <c r="L43" s="8">
        <f t="shared" si="0"/>
        <v>41901</v>
      </c>
      <c r="M43" s="8">
        <f t="shared" si="1"/>
        <v>194</v>
      </c>
      <c r="N43" s="15">
        <f t="shared" si="2"/>
        <v>47.7</v>
      </c>
    </row>
    <row r="44" spans="1:14">
      <c r="A44" s="8" t="s">
        <v>41</v>
      </c>
      <c r="B44" s="8">
        <v>1300</v>
      </c>
      <c r="C44" s="10">
        <v>0.82092383209999997</v>
      </c>
      <c r="D44" s="13">
        <v>0.63100000000000001</v>
      </c>
      <c r="E44" s="13">
        <v>46.66</v>
      </c>
      <c r="F44" s="13">
        <v>2.1</v>
      </c>
      <c r="G44" s="13">
        <v>0.51600000000000001</v>
      </c>
      <c r="H44" s="8">
        <v>0</v>
      </c>
      <c r="I44" s="13">
        <f t="shared" ref="I44:I46" si="19">0.7*F44</f>
        <v>1.47</v>
      </c>
      <c r="J44" s="13">
        <f t="shared" ref="J44:J46" si="20">0.5*G44</f>
        <v>0.25800000000000001</v>
      </c>
      <c r="K44" s="8">
        <v>871</v>
      </c>
      <c r="L44" s="8">
        <f t="shared" si="0"/>
        <v>2484</v>
      </c>
      <c r="M44" s="8">
        <f t="shared" si="1"/>
        <v>8</v>
      </c>
      <c r="N44" s="15">
        <f t="shared" si="2"/>
        <v>1.4</v>
      </c>
    </row>
    <row r="45" spans="1:14">
      <c r="A45" s="8" t="s">
        <v>41</v>
      </c>
      <c r="B45" s="8">
        <v>1300</v>
      </c>
      <c r="C45" s="10">
        <v>1.01871128E-2</v>
      </c>
      <c r="D45" s="13">
        <v>0.63100000000000001</v>
      </c>
      <c r="E45" s="13">
        <v>46.66</v>
      </c>
      <c r="F45" s="13">
        <v>2.1</v>
      </c>
      <c r="G45" s="13">
        <v>0.51600000000000001</v>
      </c>
      <c r="H45" s="8">
        <v>0</v>
      </c>
      <c r="I45" s="13">
        <f t="shared" si="19"/>
        <v>1.47</v>
      </c>
      <c r="J45" s="13">
        <f t="shared" si="20"/>
        <v>0.25800000000000001</v>
      </c>
      <c r="K45" s="8">
        <v>11</v>
      </c>
      <c r="L45" s="8">
        <f t="shared" si="0"/>
        <v>31</v>
      </c>
      <c r="M45" s="8">
        <f t="shared" si="1"/>
        <v>0</v>
      </c>
      <c r="N45" s="15">
        <f t="shared" si="2"/>
        <v>0</v>
      </c>
    </row>
    <row r="46" spans="1:14">
      <c r="A46" s="8" t="s">
        <v>41</v>
      </c>
      <c r="B46" s="8">
        <v>1300</v>
      </c>
      <c r="C46" s="10">
        <v>0.12315573270000001</v>
      </c>
      <c r="D46" s="13">
        <v>0.63100000000000001</v>
      </c>
      <c r="E46" s="13">
        <v>46.66</v>
      </c>
      <c r="F46" s="13">
        <v>2.1</v>
      </c>
      <c r="G46" s="13">
        <v>0.51600000000000001</v>
      </c>
      <c r="H46" s="8">
        <v>0</v>
      </c>
      <c r="I46" s="13">
        <f t="shared" si="19"/>
        <v>1.47</v>
      </c>
      <c r="J46" s="13">
        <f t="shared" si="20"/>
        <v>0.25800000000000001</v>
      </c>
      <c r="K46" s="8">
        <v>131</v>
      </c>
      <c r="L46" s="8">
        <f t="shared" si="0"/>
        <v>373</v>
      </c>
      <c r="M46" s="8">
        <f t="shared" si="1"/>
        <v>1</v>
      </c>
      <c r="N46" s="15">
        <f t="shared" si="2"/>
        <v>0.2</v>
      </c>
    </row>
    <row r="47" spans="1:14">
      <c r="A47" s="8" t="s">
        <v>41</v>
      </c>
      <c r="B47" s="8">
        <v>1300</v>
      </c>
      <c r="C47" s="10">
        <v>7.8397274000000003E-2</v>
      </c>
      <c r="D47" s="13">
        <v>0.69199999999999995</v>
      </c>
      <c r="E47" s="13">
        <v>46.66</v>
      </c>
      <c r="F47" s="13">
        <v>2.1</v>
      </c>
      <c r="G47" s="13">
        <v>0.51600000000000001</v>
      </c>
      <c r="H47" s="8">
        <v>1</v>
      </c>
      <c r="I47" s="13">
        <f>F47</f>
        <v>2.1</v>
      </c>
      <c r="J47" s="13">
        <f>G47</f>
        <v>0.51600000000000001</v>
      </c>
      <c r="K47" s="8">
        <v>15745</v>
      </c>
      <c r="L47" s="8">
        <f t="shared" si="0"/>
        <v>260</v>
      </c>
      <c r="M47" s="8">
        <f t="shared" si="1"/>
        <v>1</v>
      </c>
      <c r="N47" s="15">
        <f t="shared" si="2"/>
        <v>0.3</v>
      </c>
    </row>
    <row r="48" spans="1:14">
      <c r="C48" s="10">
        <f>SUM(C2:C47)</f>
        <v>61.921079702700005</v>
      </c>
      <c r="M48" s="8">
        <f>SUM(M2:M47)</f>
        <v>567</v>
      </c>
      <c r="N48" s="15">
        <f>SUM(N2:N47)</f>
        <v>133.99999999999997</v>
      </c>
    </row>
  </sheetData>
  <pageMargins left="0.7" right="0.7" top="0.75" bottom="0.75" header="0.3" footer="0.3"/>
  <pageSetup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7"/>
  <sheetViews>
    <sheetView workbookViewId="0">
      <selection activeCell="L1" sqref="L1:N2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85546875" bestFit="1" customWidth="1"/>
    <col min="13" max="13" width="8" bestFit="1" customWidth="1"/>
    <col min="14" max="14" width="7.7109375" style="4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1400</v>
      </c>
      <c r="C2" s="10">
        <v>5.3674921799999997E-2</v>
      </c>
      <c r="D2" s="13">
        <v>0.89</v>
      </c>
      <c r="E2" s="13">
        <v>46.66</v>
      </c>
      <c r="F2" s="13">
        <v>1.93</v>
      </c>
      <c r="G2" s="13">
        <v>0.497</v>
      </c>
      <c r="H2" s="8">
        <v>1</v>
      </c>
      <c r="I2" s="13">
        <f>F2</f>
        <v>1.93</v>
      </c>
      <c r="J2" s="13">
        <f>G2</f>
        <v>0.497</v>
      </c>
      <c r="K2" s="8">
        <v>669</v>
      </c>
      <c r="L2" s="8">
        <f>ROUND(E2*D2*C2*102.79,0)</f>
        <v>229</v>
      </c>
      <c r="M2" s="8">
        <f>ROUND(I2*L2*0.002205,0)</f>
        <v>1</v>
      </c>
      <c r="N2" s="15">
        <f>ROUND(J2*L2*0.002205,1)</f>
        <v>0.3</v>
      </c>
    </row>
    <row r="3" spans="1:14">
      <c r="A3" s="8" t="s">
        <v>41</v>
      </c>
      <c r="B3" s="8">
        <v>1300</v>
      </c>
      <c r="C3" s="10">
        <v>0.6567546434</v>
      </c>
      <c r="D3" s="13">
        <v>0.69199999999999995</v>
      </c>
      <c r="E3" s="13">
        <v>46.66</v>
      </c>
      <c r="F3" s="13">
        <v>2.1</v>
      </c>
      <c r="G3" s="13">
        <v>0.51600000000000001</v>
      </c>
      <c r="H3" s="8">
        <v>1</v>
      </c>
      <c r="I3" s="13">
        <f t="shared" ref="I3:I9" si="0">F3</f>
        <v>2.1</v>
      </c>
      <c r="J3" s="13">
        <f t="shared" ref="J3:J9" si="1">G3</f>
        <v>0.51600000000000001</v>
      </c>
      <c r="K3" s="8">
        <v>19809</v>
      </c>
      <c r="L3" s="8">
        <f t="shared" ref="L3:L56" si="2">ROUND(E3*D3*C3*102.79,0)</f>
        <v>2180</v>
      </c>
      <c r="M3" s="8">
        <f t="shared" ref="M3:M56" si="3">ROUND(I3*L3*0.002205,0)</f>
        <v>10</v>
      </c>
      <c r="N3" s="15">
        <f t="shared" ref="N3:N56" si="4">ROUND(J3*L3*0.002205,1)</f>
        <v>2.5</v>
      </c>
    </row>
    <row r="4" spans="1:14">
      <c r="A4" s="8" t="s">
        <v>41</v>
      </c>
      <c r="B4" s="8">
        <v>1400</v>
      </c>
      <c r="C4" s="10">
        <v>0.88495584390000004</v>
      </c>
      <c r="D4" s="13">
        <v>0.88800000000000001</v>
      </c>
      <c r="E4" s="13">
        <v>46.66</v>
      </c>
      <c r="F4" s="13">
        <v>1.93</v>
      </c>
      <c r="G4" s="13">
        <v>0.497</v>
      </c>
      <c r="H4" s="8">
        <v>1</v>
      </c>
      <c r="I4" s="13">
        <f t="shared" si="0"/>
        <v>1.93</v>
      </c>
      <c r="J4" s="13">
        <f t="shared" si="1"/>
        <v>0.497</v>
      </c>
      <c r="K4" s="8">
        <v>1582</v>
      </c>
      <c r="L4" s="8">
        <f t="shared" si="2"/>
        <v>3769</v>
      </c>
      <c r="M4" s="8">
        <f t="shared" si="3"/>
        <v>16</v>
      </c>
      <c r="N4" s="15">
        <f t="shared" si="4"/>
        <v>4.0999999999999996</v>
      </c>
    </row>
    <row r="5" spans="1:14">
      <c r="A5" s="8" t="s">
        <v>41</v>
      </c>
      <c r="B5" s="8">
        <v>1300</v>
      </c>
      <c r="C5" s="10">
        <v>2.5458471882000002</v>
      </c>
      <c r="D5" s="13">
        <v>0.63100000000000001</v>
      </c>
      <c r="E5" s="13">
        <v>46.66</v>
      </c>
      <c r="F5" s="13">
        <v>2.1</v>
      </c>
      <c r="G5" s="13">
        <v>0.51600000000000001</v>
      </c>
      <c r="H5" s="8">
        <v>1</v>
      </c>
      <c r="I5" s="13">
        <f t="shared" si="0"/>
        <v>2.1</v>
      </c>
      <c r="J5" s="13">
        <f t="shared" si="1"/>
        <v>0.51600000000000001</v>
      </c>
      <c r="K5" s="8">
        <v>5101</v>
      </c>
      <c r="L5" s="8">
        <f t="shared" si="2"/>
        <v>7705</v>
      </c>
      <c r="M5" s="8">
        <f t="shared" si="3"/>
        <v>36</v>
      </c>
      <c r="N5" s="15">
        <f t="shared" si="4"/>
        <v>8.8000000000000007</v>
      </c>
    </row>
    <row r="6" spans="1:14">
      <c r="A6" s="8" t="s">
        <v>41</v>
      </c>
      <c r="B6" s="8">
        <v>4340</v>
      </c>
      <c r="C6" s="10">
        <v>8.5074030999999998E-3</v>
      </c>
      <c r="D6" s="13">
        <v>0.309</v>
      </c>
      <c r="E6" s="13">
        <v>46.66</v>
      </c>
      <c r="F6" s="13">
        <v>0.7</v>
      </c>
      <c r="G6" s="13">
        <v>0.09</v>
      </c>
      <c r="H6" s="8">
        <v>1</v>
      </c>
      <c r="I6" s="13">
        <f t="shared" si="0"/>
        <v>0.7</v>
      </c>
      <c r="J6" s="13">
        <f t="shared" si="1"/>
        <v>0.09</v>
      </c>
      <c r="K6" s="8">
        <v>4</v>
      </c>
      <c r="L6" s="8">
        <f t="shared" si="2"/>
        <v>13</v>
      </c>
      <c r="M6" s="8">
        <f t="shared" si="3"/>
        <v>0</v>
      </c>
      <c r="N6" s="15">
        <f t="shared" si="4"/>
        <v>0</v>
      </c>
    </row>
    <row r="7" spans="1:14">
      <c r="A7" s="8" t="s">
        <v>41</v>
      </c>
      <c r="B7" s="8">
        <v>4340</v>
      </c>
      <c r="C7" s="10">
        <v>2.0108106747000001</v>
      </c>
      <c r="D7" s="13">
        <v>0.10199999999999999</v>
      </c>
      <c r="E7" s="13">
        <v>46.66</v>
      </c>
      <c r="F7" s="13">
        <v>0.7</v>
      </c>
      <c r="G7" s="13">
        <v>0.09</v>
      </c>
      <c r="H7" s="8">
        <v>1</v>
      </c>
      <c r="I7" s="13">
        <f t="shared" si="0"/>
        <v>0.7</v>
      </c>
      <c r="J7" s="13">
        <f t="shared" si="1"/>
        <v>0.09</v>
      </c>
      <c r="K7" s="8">
        <v>352</v>
      </c>
      <c r="L7" s="8">
        <f t="shared" si="2"/>
        <v>984</v>
      </c>
      <c r="M7" s="8">
        <f t="shared" si="3"/>
        <v>2</v>
      </c>
      <c r="N7" s="15">
        <f t="shared" si="4"/>
        <v>0.2</v>
      </c>
    </row>
    <row r="8" spans="1:14">
      <c r="A8" s="8" t="s">
        <v>41</v>
      </c>
      <c r="B8" s="8">
        <v>1400</v>
      </c>
      <c r="C8" s="10">
        <v>8.0112435199999998E-2</v>
      </c>
      <c r="D8" s="13">
        <v>0.88600000000000001</v>
      </c>
      <c r="E8" s="13">
        <v>46.66</v>
      </c>
      <c r="F8" s="13">
        <v>1.93</v>
      </c>
      <c r="G8" s="13">
        <v>0.497</v>
      </c>
      <c r="H8" s="8">
        <v>1</v>
      </c>
      <c r="I8" s="13">
        <f t="shared" si="0"/>
        <v>1.93</v>
      </c>
      <c r="J8" s="13">
        <f t="shared" si="1"/>
        <v>0.497</v>
      </c>
      <c r="K8" s="8">
        <v>119</v>
      </c>
      <c r="L8" s="8">
        <f t="shared" si="2"/>
        <v>340</v>
      </c>
      <c r="M8" s="8">
        <f t="shared" si="3"/>
        <v>1</v>
      </c>
      <c r="N8" s="15">
        <f t="shared" si="4"/>
        <v>0.4</v>
      </c>
    </row>
    <row r="9" spans="1:14">
      <c r="A9" s="8" t="s">
        <v>41</v>
      </c>
      <c r="B9" s="8">
        <v>4340</v>
      </c>
      <c r="C9" s="10">
        <v>3.2194303100000002E-2</v>
      </c>
      <c r="D9" s="13">
        <v>0.309</v>
      </c>
      <c r="E9" s="13">
        <v>46.66</v>
      </c>
      <c r="F9" s="13">
        <v>0.7</v>
      </c>
      <c r="G9" s="13">
        <v>0.09</v>
      </c>
      <c r="H9" s="8">
        <v>1</v>
      </c>
      <c r="I9" s="13">
        <f t="shared" si="0"/>
        <v>0.7</v>
      </c>
      <c r="J9" s="13">
        <f t="shared" si="1"/>
        <v>0.09</v>
      </c>
      <c r="K9" s="8">
        <v>171</v>
      </c>
      <c r="L9" s="8">
        <f t="shared" si="2"/>
        <v>48</v>
      </c>
      <c r="M9" s="8">
        <f t="shared" si="3"/>
        <v>0</v>
      </c>
      <c r="N9" s="15">
        <f t="shared" si="4"/>
        <v>0</v>
      </c>
    </row>
    <row r="10" spans="1:14">
      <c r="A10" s="8" t="s">
        <v>41</v>
      </c>
      <c r="B10" s="8">
        <v>1300</v>
      </c>
      <c r="C10" s="10">
        <v>0.1942540743</v>
      </c>
      <c r="D10" s="13">
        <v>0.63100000000000001</v>
      </c>
      <c r="E10" s="13">
        <v>46.66</v>
      </c>
      <c r="F10" s="13">
        <v>2.1</v>
      </c>
      <c r="G10" s="13">
        <v>0.51600000000000001</v>
      </c>
      <c r="H10" s="8">
        <v>0</v>
      </c>
      <c r="I10" s="13">
        <f>0.7*F10</f>
        <v>1.47</v>
      </c>
      <c r="J10" s="13">
        <f>0.5*G10</f>
        <v>0.25800000000000001</v>
      </c>
      <c r="K10" s="8">
        <v>206</v>
      </c>
      <c r="L10" s="8">
        <f t="shared" si="2"/>
        <v>588</v>
      </c>
      <c r="M10" s="8">
        <f t="shared" si="3"/>
        <v>2</v>
      </c>
      <c r="N10" s="15">
        <f t="shared" si="4"/>
        <v>0.3</v>
      </c>
    </row>
    <row r="11" spans="1:14">
      <c r="A11" s="8" t="s">
        <v>41</v>
      </c>
      <c r="B11" s="8">
        <v>4340</v>
      </c>
      <c r="C11" s="10">
        <v>3.80589395E-2</v>
      </c>
      <c r="D11" s="13">
        <v>0.10199999999999999</v>
      </c>
      <c r="E11" s="13">
        <v>46.66</v>
      </c>
      <c r="F11" s="13">
        <v>0.7</v>
      </c>
      <c r="G11" s="13">
        <v>0.09</v>
      </c>
      <c r="H11" s="8">
        <v>1</v>
      </c>
      <c r="I11" s="13">
        <f t="shared" ref="I11:I15" si="5">F11</f>
        <v>0.7</v>
      </c>
      <c r="J11" s="13">
        <f t="shared" ref="J11:J15" si="6">G11</f>
        <v>0.09</v>
      </c>
      <c r="K11" s="8">
        <v>7</v>
      </c>
      <c r="L11" s="8">
        <f t="shared" si="2"/>
        <v>19</v>
      </c>
      <c r="M11" s="8">
        <f t="shared" si="3"/>
        <v>0</v>
      </c>
      <c r="N11" s="15">
        <f t="shared" si="4"/>
        <v>0</v>
      </c>
    </row>
    <row r="12" spans="1:14">
      <c r="A12" s="8" t="s">
        <v>41</v>
      </c>
      <c r="B12" s="8">
        <v>4340</v>
      </c>
      <c r="C12" s="10">
        <v>0.64148865519999998</v>
      </c>
      <c r="D12" s="13">
        <v>0.10199999999999999</v>
      </c>
      <c r="E12" s="13">
        <v>46.66</v>
      </c>
      <c r="F12" s="13">
        <v>0.7</v>
      </c>
      <c r="G12" s="13">
        <v>0.09</v>
      </c>
      <c r="H12" s="8">
        <v>1</v>
      </c>
      <c r="I12" s="13">
        <f t="shared" si="5"/>
        <v>0.7</v>
      </c>
      <c r="J12" s="13">
        <f t="shared" si="6"/>
        <v>0.09</v>
      </c>
      <c r="K12" s="8">
        <v>110</v>
      </c>
      <c r="L12" s="8">
        <f t="shared" si="2"/>
        <v>314</v>
      </c>
      <c r="M12" s="8">
        <f t="shared" si="3"/>
        <v>0</v>
      </c>
      <c r="N12" s="15">
        <f t="shared" si="4"/>
        <v>0.1</v>
      </c>
    </row>
    <row r="13" spans="1:14">
      <c r="A13" s="8" t="s">
        <v>41</v>
      </c>
      <c r="B13" s="8">
        <v>4340</v>
      </c>
      <c r="C13" s="10">
        <v>1.6733044499999999E-2</v>
      </c>
      <c r="D13" s="13">
        <v>0.10199999999999999</v>
      </c>
      <c r="E13" s="13">
        <v>46.66</v>
      </c>
      <c r="F13" s="13">
        <v>0.7</v>
      </c>
      <c r="G13" s="13">
        <v>0.09</v>
      </c>
      <c r="H13" s="8">
        <v>1</v>
      </c>
      <c r="I13" s="13">
        <f t="shared" si="5"/>
        <v>0.7</v>
      </c>
      <c r="J13" s="13">
        <f t="shared" si="6"/>
        <v>0.09</v>
      </c>
      <c r="K13" s="8">
        <v>3</v>
      </c>
      <c r="L13" s="8">
        <f t="shared" si="2"/>
        <v>8</v>
      </c>
      <c r="M13" s="8">
        <f t="shared" si="3"/>
        <v>0</v>
      </c>
      <c r="N13" s="15">
        <f t="shared" si="4"/>
        <v>0</v>
      </c>
    </row>
    <row r="14" spans="1:14">
      <c r="A14" s="8" t="s">
        <v>41</v>
      </c>
      <c r="B14" s="8">
        <v>4340</v>
      </c>
      <c r="C14" s="10">
        <v>1.53918187E-2</v>
      </c>
      <c r="D14" s="13">
        <v>0.309</v>
      </c>
      <c r="E14" s="13">
        <v>46.66</v>
      </c>
      <c r="F14" s="13">
        <v>0.7</v>
      </c>
      <c r="G14" s="13">
        <v>0.09</v>
      </c>
      <c r="H14" s="8">
        <v>1</v>
      </c>
      <c r="I14" s="13">
        <f t="shared" si="5"/>
        <v>0.7</v>
      </c>
      <c r="J14" s="13">
        <f t="shared" si="6"/>
        <v>0.09</v>
      </c>
      <c r="K14" s="8">
        <v>8</v>
      </c>
      <c r="L14" s="8">
        <f t="shared" si="2"/>
        <v>23</v>
      </c>
      <c r="M14" s="8">
        <f t="shared" si="3"/>
        <v>0</v>
      </c>
      <c r="N14" s="15">
        <f t="shared" si="4"/>
        <v>0</v>
      </c>
    </row>
    <row r="15" spans="1:14">
      <c r="A15" s="8" t="s">
        <v>41</v>
      </c>
      <c r="B15" s="8">
        <v>1300</v>
      </c>
      <c r="C15" s="10">
        <v>0.12544591829999999</v>
      </c>
      <c r="D15" s="13">
        <v>0.69199999999999995</v>
      </c>
      <c r="E15" s="13">
        <v>46.66</v>
      </c>
      <c r="F15" s="13">
        <v>2.1</v>
      </c>
      <c r="G15" s="13">
        <v>0.51600000000000001</v>
      </c>
      <c r="H15" s="8">
        <v>1</v>
      </c>
      <c r="I15" s="13">
        <f t="shared" si="5"/>
        <v>2.1</v>
      </c>
      <c r="J15" s="13">
        <f t="shared" si="6"/>
        <v>0.51600000000000001</v>
      </c>
      <c r="K15" s="8">
        <v>311</v>
      </c>
      <c r="L15" s="8">
        <f t="shared" si="2"/>
        <v>416</v>
      </c>
      <c r="M15" s="8">
        <f t="shared" si="3"/>
        <v>2</v>
      </c>
      <c r="N15" s="15">
        <f t="shared" si="4"/>
        <v>0.5</v>
      </c>
    </row>
    <row r="16" spans="1:14">
      <c r="A16" s="8" t="s">
        <v>41</v>
      </c>
      <c r="B16" s="8">
        <v>1300</v>
      </c>
      <c r="C16" s="10">
        <v>6.4966145000000001E-3</v>
      </c>
      <c r="D16" s="13">
        <v>0.69199999999999995</v>
      </c>
      <c r="E16" s="13">
        <v>46.66</v>
      </c>
      <c r="F16" s="13">
        <v>2.1</v>
      </c>
      <c r="G16" s="13">
        <v>0.51600000000000001</v>
      </c>
      <c r="H16" s="8">
        <v>0</v>
      </c>
      <c r="I16" s="13">
        <f t="shared" ref="I16:I19" si="7">0.7*F16</f>
        <v>1.47</v>
      </c>
      <c r="J16" s="13">
        <f t="shared" ref="J16:J19" si="8">0.5*G16</f>
        <v>0.25800000000000001</v>
      </c>
      <c r="K16" s="8">
        <v>8</v>
      </c>
      <c r="L16" s="8">
        <f t="shared" si="2"/>
        <v>22</v>
      </c>
      <c r="M16" s="8">
        <f t="shared" si="3"/>
        <v>0</v>
      </c>
      <c r="N16" s="15">
        <f t="shared" si="4"/>
        <v>0</v>
      </c>
    </row>
    <row r="17" spans="1:14">
      <c r="A17" s="8" t="s">
        <v>41</v>
      </c>
      <c r="B17" s="8">
        <v>1300</v>
      </c>
      <c r="C17" s="10">
        <v>0.1399260245</v>
      </c>
      <c r="D17" s="13">
        <v>0.63100000000000001</v>
      </c>
      <c r="E17" s="13">
        <v>46.66</v>
      </c>
      <c r="F17" s="13">
        <v>2.1</v>
      </c>
      <c r="G17" s="13">
        <v>0.51600000000000001</v>
      </c>
      <c r="H17" s="8">
        <v>0</v>
      </c>
      <c r="I17" s="13">
        <f t="shared" si="7"/>
        <v>1.47</v>
      </c>
      <c r="J17" s="13">
        <f t="shared" si="8"/>
        <v>0.25800000000000001</v>
      </c>
      <c r="K17" s="8">
        <v>148</v>
      </c>
      <c r="L17" s="8">
        <f t="shared" si="2"/>
        <v>423</v>
      </c>
      <c r="M17" s="8">
        <f t="shared" si="3"/>
        <v>1</v>
      </c>
      <c r="N17" s="15">
        <f t="shared" si="4"/>
        <v>0.2</v>
      </c>
    </row>
    <row r="18" spans="1:14">
      <c r="A18" s="8" t="s">
        <v>41</v>
      </c>
      <c r="B18" s="8">
        <v>1300</v>
      </c>
      <c r="C18" s="10">
        <v>0.31483039750000003</v>
      </c>
      <c r="D18" s="13">
        <v>0.63100000000000001</v>
      </c>
      <c r="E18" s="13">
        <v>46.66</v>
      </c>
      <c r="F18" s="13">
        <v>2.1</v>
      </c>
      <c r="G18" s="13">
        <v>0.51600000000000001</v>
      </c>
      <c r="H18" s="8">
        <v>0</v>
      </c>
      <c r="I18" s="13">
        <f t="shared" si="7"/>
        <v>1.47</v>
      </c>
      <c r="J18" s="13">
        <f t="shared" si="8"/>
        <v>0.25800000000000001</v>
      </c>
      <c r="K18" s="8">
        <v>554</v>
      </c>
      <c r="L18" s="8">
        <f t="shared" si="2"/>
        <v>953</v>
      </c>
      <c r="M18" s="8">
        <f t="shared" si="3"/>
        <v>3</v>
      </c>
      <c r="N18" s="15">
        <f t="shared" si="4"/>
        <v>0.5</v>
      </c>
    </row>
    <row r="19" spans="1:14">
      <c r="A19" s="8" t="s">
        <v>41</v>
      </c>
      <c r="B19" s="8">
        <v>1300</v>
      </c>
      <c r="C19" s="10">
        <v>2.5051412299999999E-2</v>
      </c>
      <c r="D19" s="13">
        <v>0.69199999999999995</v>
      </c>
      <c r="E19" s="13">
        <v>46.66</v>
      </c>
      <c r="F19" s="13">
        <v>2.1</v>
      </c>
      <c r="G19" s="13">
        <v>0.51600000000000001</v>
      </c>
      <c r="H19" s="8">
        <v>0</v>
      </c>
      <c r="I19" s="13">
        <f t="shared" si="7"/>
        <v>1.47</v>
      </c>
      <c r="J19" s="13">
        <f t="shared" si="8"/>
        <v>0.25800000000000001</v>
      </c>
      <c r="K19" s="8">
        <v>29</v>
      </c>
      <c r="L19" s="8">
        <f t="shared" si="2"/>
        <v>83</v>
      </c>
      <c r="M19" s="8">
        <f t="shared" si="3"/>
        <v>0</v>
      </c>
      <c r="N19" s="15">
        <f t="shared" si="4"/>
        <v>0</v>
      </c>
    </row>
    <row r="20" spans="1:14">
      <c r="A20" s="8" t="s">
        <v>41</v>
      </c>
      <c r="B20" s="8">
        <v>4340</v>
      </c>
      <c r="C20" s="10">
        <v>4.1010687000000001E-3</v>
      </c>
      <c r="D20" s="13">
        <v>0.309</v>
      </c>
      <c r="E20" s="13">
        <v>46.66</v>
      </c>
      <c r="F20" s="13">
        <v>0.7</v>
      </c>
      <c r="G20" s="13">
        <v>0.09</v>
      </c>
      <c r="H20" s="8">
        <v>1</v>
      </c>
      <c r="I20" s="13">
        <f t="shared" ref="I20:I27" si="9">F20</f>
        <v>0.7</v>
      </c>
      <c r="J20" s="13">
        <f t="shared" ref="J20:J27" si="10">G20</f>
        <v>0.09</v>
      </c>
      <c r="K20" s="8">
        <v>62</v>
      </c>
      <c r="L20" s="8">
        <f t="shared" si="2"/>
        <v>6</v>
      </c>
      <c r="M20" s="8">
        <f t="shared" si="3"/>
        <v>0</v>
      </c>
      <c r="N20" s="15">
        <f t="shared" si="4"/>
        <v>0</v>
      </c>
    </row>
    <row r="21" spans="1:14">
      <c r="A21" s="8" t="s">
        <v>41</v>
      </c>
      <c r="B21" s="8">
        <v>4340</v>
      </c>
      <c r="C21" s="10">
        <v>0.45984043679999997</v>
      </c>
      <c r="D21" s="13">
        <v>0.309</v>
      </c>
      <c r="E21" s="13">
        <v>46.66</v>
      </c>
      <c r="F21" s="13">
        <v>0.7</v>
      </c>
      <c r="G21" s="13">
        <v>0.09</v>
      </c>
      <c r="H21" s="8">
        <v>1</v>
      </c>
      <c r="I21" s="13">
        <f t="shared" si="9"/>
        <v>0.7</v>
      </c>
      <c r="J21" s="13">
        <f t="shared" si="10"/>
        <v>0.09</v>
      </c>
      <c r="K21" s="8">
        <v>357</v>
      </c>
      <c r="L21" s="8">
        <f t="shared" si="2"/>
        <v>681</v>
      </c>
      <c r="M21" s="8">
        <f t="shared" si="3"/>
        <v>1</v>
      </c>
      <c r="N21" s="15">
        <f t="shared" si="4"/>
        <v>0.1</v>
      </c>
    </row>
    <row r="22" spans="1:14">
      <c r="A22" s="8" t="s">
        <v>41</v>
      </c>
      <c r="B22" s="8">
        <v>4340</v>
      </c>
      <c r="C22" s="10">
        <v>0.78734720020000004</v>
      </c>
      <c r="D22" s="13">
        <v>0.10199999999999999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si="9"/>
        <v>0.7</v>
      </c>
      <c r="J22" s="13">
        <f t="shared" si="10"/>
        <v>0.09</v>
      </c>
      <c r="K22" s="8">
        <v>469</v>
      </c>
      <c r="L22" s="8">
        <f t="shared" si="2"/>
        <v>385</v>
      </c>
      <c r="M22" s="8">
        <f t="shared" si="3"/>
        <v>1</v>
      </c>
      <c r="N22" s="15">
        <f t="shared" si="4"/>
        <v>0.1</v>
      </c>
    </row>
    <row r="23" spans="1:14">
      <c r="A23" s="8" t="s">
        <v>41</v>
      </c>
      <c r="B23" s="8">
        <v>1100</v>
      </c>
      <c r="C23" s="10">
        <v>1.0406529520000001</v>
      </c>
      <c r="D23" s="13">
        <v>0.28599999999999998</v>
      </c>
      <c r="E23" s="13">
        <v>46.66</v>
      </c>
      <c r="F23" s="13">
        <v>1.85</v>
      </c>
      <c r="G23" s="13">
        <v>0.22</v>
      </c>
      <c r="H23" s="8">
        <v>1</v>
      </c>
      <c r="I23" s="13">
        <f t="shared" si="9"/>
        <v>1.85</v>
      </c>
      <c r="J23" s="13">
        <f t="shared" si="10"/>
        <v>0.22</v>
      </c>
      <c r="K23" s="8">
        <v>3049</v>
      </c>
      <c r="L23" s="8">
        <f t="shared" si="2"/>
        <v>1427</v>
      </c>
      <c r="M23" s="8">
        <f t="shared" si="3"/>
        <v>6</v>
      </c>
      <c r="N23" s="15">
        <f t="shared" si="4"/>
        <v>0.7</v>
      </c>
    </row>
    <row r="24" spans="1:14">
      <c r="A24" s="8" t="s">
        <v>41</v>
      </c>
      <c r="B24" s="8">
        <v>4340</v>
      </c>
      <c r="C24" s="10">
        <v>0.27473054470000002</v>
      </c>
      <c r="D24" s="13">
        <v>0.309</v>
      </c>
      <c r="E24" s="13">
        <v>46.66</v>
      </c>
      <c r="F24" s="13">
        <v>0.7</v>
      </c>
      <c r="G24" s="13">
        <v>0.09</v>
      </c>
      <c r="H24" s="8">
        <v>1</v>
      </c>
      <c r="I24" s="13">
        <f t="shared" si="9"/>
        <v>0.7</v>
      </c>
      <c r="J24" s="13">
        <f t="shared" si="10"/>
        <v>0.09</v>
      </c>
      <c r="K24" s="8">
        <v>152</v>
      </c>
      <c r="L24" s="8">
        <f t="shared" si="2"/>
        <v>407</v>
      </c>
      <c r="M24" s="8">
        <f t="shared" si="3"/>
        <v>1</v>
      </c>
      <c r="N24" s="15">
        <f t="shared" si="4"/>
        <v>0.1</v>
      </c>
    </row>
    <row r="25" spans="1:14">
      <c r="A25" s="8" t="s">
        <v>41</v>
      </c>
      <c r="B25" s="8">
        <v>1400</v>
      </c>
      <c r="C25" s="10">
        <v>1.1309476501</v>
      </c>
      <c r="D25" s="13">
        <v>0.88800000000000001</v>
      </c>
      <c r="E25" s="13">
        <v>46.66</v>
      </c>
      <c r="F25" s="13">
        <v>1.93</v>
      </c>
      <c r="G25" s="13">
        <v>0.497</v>
      </c>
      <c r="H25" s="8">
        <v>1</v>
      </c>
      <c r="I25" s="13">
        <f t="shared" si="9"/>
        <v>1.93</v>
      </c>
      <c r="J25" s="13">
        <f t="shared" si="10"/>
        <v>0.497</v>
      </c>
      <c r="K25" s="8">
        <v>2243</v>
      </c>
      <c r="L25" s="8">
        <f t="shared" si="2"/>
        <v>4817</v>
      </c>
      <c r="M25" s="8">
        <f t="shared" si="3"/>
        <v>20</v>
      </c>
      <c r="N25" s="15">
        <f t="shared" si="4"/>
        <v>5.3</v>
      </c>
    </row>
    <row r="26" spans="1:14">
      <c r="A26" s="8" t="s">
        <v>41</v>
      </c>
      <c r="B26" s="8">
        <v>1400</v>
      </c>
      <c r="C26" s="10">
        <v>6.5404360961999997</v>
      </c>
      <c r="D26" s="13">
        <v>0.88600000000000001</v>
      </c>
      <c r="E26" s="13">
        <v>46.66</v>
      </c>
      <c r="F26" s="13">
        <v>1.93</v>
      </c>
      <c r="G26" s="13">
        <v>0.497</v>
      </c>
      <c r="H26" s="8">
        <v>1</v>
      </c>
      <c r="I26" s="13">
        <f t="shared" si="9"/>
        <v>1.93</v>
      </c>
      <c r="J26" s="13">
        <f t="shared" si="10"/>
        <v>0.497</v>
      </c>
      <c r="K26" s="8">
        <v>11192</v>
      </c>
      <c r="L26" s="8">
        <f t="shared" si="2"/>
        <v>27793</v>
      </c>
      <c r="M26" s="8">
        <f t="shared" si="3"/>
        <v>118</v>
      </c>
      <c r="N26" s="15">
        <f t="shared" si="4"/>
        <v>30.5</v>
      </c>
    </row>
    <row r="27" spans="1:14">
      <c r="A27" s="8" t="s">
        <v>41</v>
      </c>
      <c r="B27" s="8">
        <v>4340</v>
      </c>
      <c r="C27" s="10">
        <v>4.3419524600000002E-2</v>
      </c>
      <c r="D27" s="13">
        <v>0.10199999999999999</v>
      </c>
      <c r="E27" s="13">
        <v>46.66</v>
      </c>
      <c r="F27" s="13">
        <v>0.7</v>
      </c>
      <c r="G27" s="13">
        <v>0.09</v>
      </c>
      <c r="H27" s="8">
        <v>1</v>
      </c>
      <c r="I27" s="13">
        <f t="shared" si="9"/>
        <v>0.7</v>
      </c>
      <c r="J27" s="13">
        <f t="shared" si="10"/>
        <v>0.09</v>
      </c>
      <c r="K27" s="8">
        <v>10</v>
      </c>
      <c r="L27" s="8">
        <f t="shared" si="2"/>
        <v>21</v>
      </c>
      <c r="M27" s="8">
        <f t="shared" si="3"/>
        <v>0</v>
      </c>
      <c r="N27" s="15">
        <f t="shared" si="4"/>
        <v>0</v>
      </c>
    </row>
    <row r="28" spans="1:14">
      <c r="A28" s="8" t="s">
        <v>41</v>
      </c>
      <c r="B28" s="8">
        <v>1400</v>
      </c>
      <c r="C28" s="10">
        <v>1.73701988E-2</v>
      </c>
      <c r="D28" s="13">
        <v>0.88600000000000001</v>
      </c>
      <c r="E28" s="13">
        <v>46.66</v>
      </c>
      <c r="F28" s="13">
        <v>1.93</v>
      </c>
      <c r="G28" s="13">
        <v>0.497</v>
      </c>
      <c r="H28" s="8">
        <v>0</v>
      </c>
      <c r="I28" s="13">
        <f>0.7*F28</f>
        <v>1.351</v>
      </c>
      <c r="J28" s="13">
        <f>0.5*G28</f>
        <v>0.2485</v>
      </c>
      <c r="K28" s="8">
        <v>26</v>
      </c>
      <c r="L28" s="8">
        <f t="shared" si="2"/>
        <v>74</v>
      </c>
      <c r="M28" s="8">
        <f t="shared" si="3"/>
        <v>0</v>
      </c>
      <c r="N28" s="15">
        <f t="shared" si="4"/>
        <v>0</v>
      </c>
    </row>
    <row r="29" spans="1:14">
      <c r="A29" s="8" t="s">
        <v>41</v>
      </c>
      <c r="B29" s="8">
        <v>4340</v>
      </c>
      <c r="C29" s="10">
        <v>8.1134100999999993E-3</v>
      </c>
      <c r="D29" s="13">
        <v>0.10199999999999999</v>
      </c>
      <c r="E29" s="13">
        <v>46.66</v>
      </c>
      <c r="F29" s="13">
        <v>0.7</v>
      </c>
      <c r="G29" s="13">
        <v>0.09</v>
      </c>
      <c r="H29" s="8">
        <v>1</v>
      </c>
      <c r="I29" s="13">
        <f t="shared" ref="I29:I30" si="11">F29</f>
        <v>0.7</v>
      </c>
      <c r="J29" s="13">
        <f t="shared" ref="J29:J30" si="12">G29</f>
        <v>0.09</v>
      </c>
      <c r="K29" s="8">
        <v>5</v>
      </c>
      <c r="L29" s="8">
        <f t="shared" si="2"/>
        <v>4</v>
      </c>
      <c r="M29" s="8">
        <f t="shared" si="3"/>
        <v>0</v>
      </c>
      <c r="N29" s="15">
        <f t="shared" si="4"/>
        <v>0</v>
      </c>
    </row>
    <row r="30" spans="1:14">
      <c r="A30" s="8" t="s">
        <v>41</v>
      </c>
      <c r="B30" s="8">
        <v>8140</v>
      </c>
      <c r="C30" s="10">
        <v>8.4124048699999995E-2</v>
      </c>
      <c r="D30" s="13">
        <v>0.63</v>
      </c>
      <c r="E30" s="13">
        <v>46.66</v>
      </c>
      <c r="F30" s="13">
        <v>1.18</v>
      </c>
      <c r="G30" s="13">
        <v>0.48</v>
      </c>
      <c r="H30" s="8">
        <v>1</v>
      </c>
      <c r="I30" s="13">
        <f t="shared" si="11"/>
        <v>1.18</v>
      </c>
      <c r="J30" s="13">
        <f t="shared" si="12"/>
        <v>0.48</v>
      </c>
      <c r="K30" s="8">
        <v>1938</v>
      </c>
      <c r="L30" s="8">
        <f t="shared" si="2"/>
        <v>254</v>
      </c>
      <c r="M30" s="8">
        <f t="shared" si="3"/>
        <v>1</v>
      </c>
      <c r="N30" s="15">
        <f t="shared" si="4"/>
        <v>0.3</v>
      </c>
    </row>
    <row r="31" spans="1:14">
      <c r="A31" s="8" t="s">
        <v>41</v>
      </c>
      <c r="B31" s="8">
        <v>1400</v>
      </c>
      <c r="C31" s="10">
        <v>0.135486363</v>
      </c>
      <c r="D31" s="13">
        <v>0.88600000000000001</v>
      </c>
      <c r="E31" s="13">
        <v>46.66</v>
      </c>
      <c r="F31" s="13">
        <v>1.93</v>
      </c>
      <c r="G31" s="13">
        <v>0.497</v>
      </c>
      <c r="H31" s="8">
        <v>0</v>
      </c>
      <c r="I31" s="13">
        <f>0.7*F31</f>
        <v>1.351</v>
      </c>
      <c r="J31" s="13">
        <f>0.5*G31</f>
        <v>0.2485</v>
      </c>
      <c r="K31" s="8">
        <v>214</v>
      </c>
      <c r="L31" s="8">
        <f t="shared" si="2"/>
        <v>576</v>
      </c>
      <c r="M31" s="8">
        <f t="shared" si="3"/>
        <v>2</v>
      </c>
      <c r="N31" s="15">
        <f t="shared" si="4"/>
        <v>0.3</v>
      </c>
    </row>
    <row r="32" spans="1:14">
      <c r="A32" s="8" t="s">
        <v>41</v>
      </c>
      <c r="B32" s="8">
        <v>3200</v>
      </c>
      <c r="C32" s="10">
        <v>0.129976172</v>
      </c>
      <c r="D32" s="13">
        <v>0.06</v>
      </c>
      <c r="E32" s="13">
        <v>46.66</v>
      </c>
      <c r="F32" s="13">
        <v>1.2</v>
      </c>
      <c r="G32" s="13">
        <v>6.4000000000000001E-2</v>
      </c>
      <c r="H32" s="8">
        <v>1</v>
      </c>
      <c r="I32" s="13">
        <f t="shared" ref="I32:I35" si="13">F32</f>
        <v>1.2</v>
      </c>
      <c r="J32" s="13">
        <f t="shared" ref="J32:J35" si="14">G32</f>
        <v>6.4000000000000001E-2</v>
      </c>
      <c r="K32" s="8">
        <v>13</v>
      </c>
      <c r="L32" s="8">
        <f t="shared" si="2"/>
        <v>37</v>
      </c>
      <c r="M32" s="8">
        <f t="shared" si="3"/>
        <v>0</v>
      </c>
      <c r="N32" s="15">
        <f t="shared" si="4"/>
        <v>0</v>
      </c>
    </row>
    <row r="33" spans="1:14">
      <c r="A33" s="8" t="s">
        <v>41</v>
      </c>
      <c r="B33" s="8">
        <v>3200</v>
      </c>
      <c r="C33" s="10">
        <v>0.53262631329999999</v>
      </c>
      <c r="D33" s="13">
        <v>0.06</v>
      </c>
      <c r="E33" s="13">
        <v>46.66</v>
      </c>
      <c r="F33" s="13">
        <v>1.2</v>
      </c>
      <c r="G33" s="13">
        <v>6.4000000000000001E-2</v>
      </c>
      <c r="H33" s="8">
        <v>1</v>
      </c>
      <c r="I33" s="13">
        <f t="shared" si="13"/>
        <v>1.2</v>
      </c>
      <c r="J33" s="13">
        <f t="shared" si="14"/>
        <v>6.4000000000000001E-2</v>
      </c>
      <c r="K33" s="8">
        <v>54</v>
      </c>
      <c r="L33" s="8">
        <f t="shared" si="2"/>
        <v>153</v>
      </c>
      <c r="M33" s="8">
        <f t="shared" si="3"/>
        <v>0</v>
      </c>
      <c r="N33" s="15">
        <f t="shared" si="4"/>
        <v>0</v>
      </c>
    </row>
    <row r="34" spans="1:14">
      <c r="A34" s="8" t="s">
        <v>41</v>
      </c>
      <c r="B34" s="8">
        <v>3200</v>
      </c>
      <c r="C34" s="10">
        <v>0.27957807169999999</v>
      </c>
      <c r="D34" s="13">
        <v>0.06</v>
      </c>
      <c r="E34" s="13">
        <v>46.66</v>
      </c>
      <c r="F34" s="13">
        <v>1.2</v>
      </c>
      <c r="G34" s="13">
        <v>6.4000000000000001E-2</v>
      </c>
      <c r="H34" s="8">
        <v>1</v>
      </c>
      <c r="I34" s="13">
        <f t="shared" si="13"/>
        <v>1.2</v>
      </c>
      <c r="J34" s="13">
        <f t="shared" si="14"/>
        <v>6.4000000000000001E-2</v>
      </c>
      <c r="K34" s="8">
        <v>34</v>
      </c>
      <c r="L34" s="8">
        <f t="shared" si="2"/>
        <v>80</v>
      </c>
      <c r="M34" s="8">
        <f t="shared" si="3"/>
        <v>0</v>
      </c>
      <c r="N34" s="15">
        <f t="shared" si="4"/>
        <v>0</v>
      </c>
    </row>
    <row r="35" spans="1:14">
      <c r="A35" s="8" t="s">
        <v>41</v>
      </c>
      <c r="B35" s="8">
        <v>3200</v>
      </c>
      <c r="C35" s="10">
        <v>1.43399576E-2</v>
      </c>
      <c r="D35" s="13">
        <v>0.06</v>
      </c>
      <c r="E35" s="13">
        <v>46.66</v>
      </c>
      <c r="F35" s="13">
        <v>1.2</v>
      </c>
      <c r="G35" s="13">
        <v>6.4000000000000001E-2</v>
      </c>
      <c r="H35" s="8">
        <v>1</v>
      </c>
      <c r="I35" s="13">
        <f t="shared" si="13"/>
        <v>1.2</v>
      </c>
      <c r="J35" s="13">
        <f t="shared" si="14"/>
        <v>6.4000000000000001E-2</v>
      </c>
      <c r="K35" s="8">
        <v>3</v>
      </c>
      <c r="L35" s="8">
        <f t="shared" si="2"/>
        <v>4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1400</v>
      </c>
      <c r="C36" s="10">
        <v>0.1383253012</v>
      </c>
      <c r="D36" s="13">
        <v>0.88600000000000001</v>
      </c>
      <c r="E36" s="13">
        <v>46.66</v>
      </c>
      <c r="F36" s="13">
        <v>1.93</v>
      </c>
      <c r="G36" s="13">
        <v>0.497</v>
      </c>
      <c r="H36" s="8">
        <v>0</v>
      </c>
      <c r="I36" s="13">
        <f>0.7*F36</f>
        <v>1.351</v>
      </c>
      <c r="J36" s="13">
        <f>0.5*G36</f>
        <v>0.2485</v>
      </c>
      <c r="K36" s="8">
        <v>335</v>
      </c>
      <c r="L36" s="8">
        <f t="shared" si="2"/>
        <v>588</v>
      </c>
      <c r="M36" s="8">
        <f t="shared" si="3"/>
        <v>2</v>
      </c>
      <c r="N36" s="15">
        <f t="shared" si="4"/>
        <v>0.3</v>
      </c>
    </row>
    <row r="37" spans="1:14">
      <c r="A37" s="8" t="s">
        <v>41</v>
      </c>
      <c r="B37" s="8">
        <v>4340</v>
      </c>
      <c r="C37" s="10">
        <v>2.7729562400000001E-2</v>
      </c>
      <c r="D37" s="13">
        <v>0.309</v>
      </c>
      <c r="E37" s="13">
        <v>46.66</v>
      </c>
      <c r="F37" s="13">
        <v>0.7</v>
      </c>
      <c r="G37" s="13">
        <v>0.09</v>
      </c>
      <c r="H37" s="8">
        <v>1</v>
      </c>
      <c r="I37" s="13">
        <f t="shared" ref="I37:I41" si="15">F37</f>
        <v>0.7</v>
      </c>
      <c r="J37" s="13">
        <f t="shared" ref="J37:J41" si="16">G37</f>
        <v>0.09</v>
      </c>
      <c r="K37" s="8">
        <v>16</v>
      </c>
      <c r="L37" s="8">
        <f t="shared" si="2"/>
        <v>41</v>
      </c>
      <c r="M37" s="8">
        <f t="shared" si="3"/>
        <v>0</v>
      </c>
      <c r="N37" s="15">
        <f t="shared" si="4"/>
        <v>0</v>
      </c>
    </row>
    <row r="38" spans="1:14">
      <c r="A38" s="8" t="s">
        <v>41</v>
      </c>
      <c r="B38" s="8">
        <v>4340</v>
      </c>
      <c r="C38" s="10">
        <v>1.5033136344</v>
      </c>
      <c r="D38" s="13">
        <v>0.309</v>
      </c>
      <c r="E38" s="13">
        <v>46.66</v>
      </c>
      <c r="F38" s="13">
        <v>0.7</v>
      </c>
      <c r="G38" s="13">
        <v>0.09</v>
      </c>
      <c r="H38" s="8">
        <v>1</v>
      </c>
      <c r="I38" s="13">
        <f t="shared" si="15"/>
        <v>0.7</v>
      </c>
      <c r="J38" s="13">
        <f t="shared" si="16"/>
        <v>0.09</v>
      </c>
      <c r="K38" s="8">
        <v>822</v>
      </c>
      <c r="L38" s="8">
        <f t="shared" si="2"/>
        <v>2228</v>
      </c>
      <c r="M38" s="8">
        <f t="shared" si="3"/>
        <v>3</v>
      </c>
      <c r="N38" s="15">
        <f t="shared" si="4"/>
        <v>0.4</v>
      </c>
    </row>
    <row r="39" spans="1:14">
      <c r="A39" s="8" t="s">
        <v>41</v>
      </c>
      <c r="B39" s="8">
        <v>4340</v>
      </c>
      <c r="C39" s="10">
        <v>0.85378305229999996</v>
      </c>
      <c r="D39" s="13">
        <v>0.10199999999999999</v>
      </c>
      <c r="E39" s="13">
        <v>46.66</v>
      </c>
      <c r="F39" s="13">
        <v>0.7</v>
      </c>
      <c r="G39" s="13">
        <v>0.09</v>
      </c>
      <c r="H39" s="8">
        <v>1</v>
      </c>
      <c r="I39" s="13">
        <f t="shared" si="15"/>
        <v>0.7</v>
      </c>
      <c r="J39" s="13">
        <f t="shared" si="16"/>
        <v>0.09</v>
      </c>
      <c r="K39" s="8">
        <v>153</v>
      </c>
      <c r="L39" s="8">
        <f t="shared" si="2"/>
        <v>418</v>
      </c>
      <c r="M39" s="8">
        <f t="shared" si="3"/>
        <v>1</v>
      </c>
      <c r="N39" s="15">
        <f t="shared" si="4"/>
        <v>0.1</v>
      </c>
    </row>
    <row r="40" spans="1:14">
      <c r="A40" s="8" t="s">
        <v>41</v>
      </c>
      <c r="B40" s="8">
        <v>1100</v>
      </c>
      <c r="C40" s="10">
        <v>0.38021215600000002</v>
      </c>
      <c r="D40" s="13">
        <v>0.34200000000000003</v>
      </c>
      <c r="E40" s="13">
        <v>46.66</v>
      </c>
      <c r="F40" s="13">
        <v>1.85</v>
      </c>
      <c r="G40" s="13">
        <v>0.22</v>
      </c>
      <c r="H40" s="8">
        <v>1</v>
      </c>
      <c r="I40" s="13">
        <f t="shared" si="15"/>
        <v>1.85</v>
      </c>
      <c r="J40" s="13">
        <f t="shared" si="16"/>
        <v>0.22</v>
      </c>
      <c r="K40" s="8">
        <v>921</v>
      </c>
      <c r="L40" s="8">
        <f t="shared" si="2"/>
        <v>624</v>
      </c>
      <c r="M40" s="8">
        <f t="shared" si="3"/>
        <v>3</v>
      </c>
      <c r="N40" s="15">
        <f t="shared" si="4"/>
        <v>0.3</v>
      </c>
    </row>
    <row r="41" spans="1:14">
      <c r="A41" s="8" t="s">
        <v>41</v>
      </c>
      <c r="B41" s="8">
        <v>4340</v>
      </c>
      <c r="C41" s="10">
        <v>0.1374546787</v>
      </c>
      <c r="D41" s="13">
        <v>0.10199999999999999</v>
      </c>
      <c r="E41" s="13">
        <v>46.66</v>
      </c>
      <c r="F41" s="13">
        <v>0.7</v>
      </c>
      <c r="G41" s="13">
        <v>0.09</v>
      </c>
      <c r="H41" s="8">
        <v>1</v>
      </c>
      <c r="I41" s="13">
        <f t="shared" si="15"/>
        <v>0.7</v>
      </c>
      <c r="J41" s="13">
        <f t="shared" si="16"/>
        <v>0.09</v>
      </c>
      <c r="K41" s="8">
        <v>24</v>
      </c>
      <c r="L41" s="8">
        <f t="shared" si="2"/>
        <v>67</v>
      </c>
      <c r="M41" s="8">
        <f t="shared" si="3"/>
        <v>0</v>
      </c>
      <c r="N41" s="15">
        <f t="shared" si="4"/>
        <v>0</v>
      </c>
    </row>
    <row r="42" spans="1:14">
      <c r="A42" s="8" t="s">
        <v>41</v>
      </c>
      <c r="B42" s="8">
        <v>1100</v>
      </c>
      <c r="C42" s="10">
        <v>0.38145141040000002</v>
      </c>
      <c r="D42" s="13">
        <v>0.28599999999999998</v>
      </c>
      <c r="E42" s="13">
        <v>46.66</v>
      </c>
      <c r="F42" s="13">
        <v>1.85</v>
      </c>
      <c r="G42" s="13">
        <v>0.22</v>
      </c>
      <c r="H42" s="8">
        <v>0</v>
      </c>
      <c r="I42" s="13">
        <f t="shared" ref="I42:I44" si="17">0.7*F42</f>
        <v>1.2949999999999999</v>
      </c>
      <c r="J42" s="13">
        <f t="shared" ref="J42:J44" si="18">0.5*G42</f>
        <v>0.11</v>
      </c>
      <c r="K42" s="8">
        <v>183</v>
      </c>
      <c r="L42" s="8">
        <f t="shared" si="2"/>
        <v>523</v>
      </c>
      <c r="M42" s="8">
        <f t="shared" si="3"/>
        <v>1</v>
      </c>
      <c r="N42" s="15">
        <f t="shared" si="4"/>
        <v>0.1</v>
      </c>
    </row>
    <row r="43" spans="1:14">
      <c r="A43" s="8" t="s">
        <v>41</v>
      </c>
      <c r="B43" s="8">
        <v>1400</v>
      </c>
      <c r="C43" s="10">
        <v>7.5605053500000005E-2</v>
      </c>
      <c r="D43" s="13">
        <v>0.88600000000000001</v>
      </c>
      <c r="E43" s="13">
        <v>46.66</v>
      </c>
      <c r="F43" s="13">
        <v>1.93</v>
      </c>
      <c r="G43" s="13">
        <v>0.497</v>
      </c>
      <c r="H43" s="8">
        <v>0</v>
      </c>
      <c r="I43" s="13">
        <f t="shared" si="17"/>
        <v>1.351</v>
      </c>
      <c r="J43" s="13">
        <f t="shared" si="18"/>
        <v>0.2485</v>
      </c>
      <c r="K43" s="8">
        <v>113</v>
      </c>
      <c r="L43" s="8">
        <f t="shared" si="2"/>
        <v>321</v>
      </c>
      <c r="M43" s="8">
        <f t="shared" si="3"/>
        <v>1</v>
      </c>
      <c r="N43" s="15">
        <f t="shared" si="4"/>
        <v>0.2</v>
      </c>
    </row>
    <row r="44" spans="1:14">
      <c r="A44" s="8" t="s">
        <v>41</v>
      </c>
      <c r="B44" s="8">
        <v>1400</v>
      </c>
      <c r="C44" s="10">
        <v>1.9769038900000001E-2</v>
      </c>
      <c r="D44" s="13">
        <v>0.88800000000000001</v>
      </c>
      <c r="E44" s="13">
        <v>46.66</v>
      </c>
      <c r="F44" s="13">
        <v>1.93</v>
      </c>
      <c r="G44" s="13">
        <v>0.497</v>
      </c>
      <c r="H44" s="8">
        <v>0</v>
      </c>
      <c r="I44" s="13">
        <f t="shared" si="17"/>
        <v>1.351</v>
      </c>
      <c r="J44" s="13">
        <f t="shared" si="18"/>
        <v>0.2485</v>
      </c>
      <c r="K44" s="8">
        <v>30</v>
      </c>
      <c r="L44" s="8">
        <f t="shared" si="2"/>
        <v>84</v>
      </c>
      <c r="M44" s="8">
        <f t="shared" si="3"/>
        <v>0</v>
      </c>
      <c r="N44" s="15">
        <f t="shared" si="4"/>
        <v>0</v>
      </c>
    </row>
    <row r="45" spans="1:14">
      <c r="A45" s="8" t="s">
        <v>41</v>
      </c>
      <c r="B45" s="8">
        <v>1400</v>
      </c>
      <c r="C45" s="10">
        <v>0.21840508820000001</v>
      </c>
      <c r="D45" s="13">
        <v>0.88800000000000001</v>
      </c>
      <c r="E45" s="13">
        <v>46.66</v>
      </c>
      <c r="F45" s="13">
        <v>1.93</v>
      </c>
      <c r="G45" s="13">
        <v>0.497</v>
      </c>
      <c r="H45" s="8">
        <v>1</v>
      </c>
      <c r="I45" s="13">
        <f>F45</f>
        <v>1.93</v>
      </c>
      <c r="J45" s="13">
        <f>G45</f>
        <v>0.497</v>
      </c>
      <c r="K45" s="8">
        <v>326</v>
      </c>
      <c r="L45" s="8">
        <f t="shared" si="2"/>
        <v>930</v>
      </c>
      <c r="M45" s="8">
        <f t="shared" si="3"/>
        <v>4</v>
      </c>
      <c r="N45" s="15">
        <f t="shared" si="4"/>
        <v>1</v>
      </c>
    </row>
    <row r="46" spans="1:14">
      <c r="A46" s="8" t="s">
        <v>41</v>
      </c>
      <c r="B46" s="8">
        <v>1100</v>
      </c>
      <c r="C46" s="10">
        <v>3.3018211E-3</v>
      </c>
      <c r="D46" s="13">
        <v>0.34200000000000003</v>
      </c>
      <c r="E46" s="13">
        <v>46.66</v>
      </c>
      <c r="F46" s="13">
        <v>1.85</v>
      </c>
      <c r="G46" s="13">
        <v>0.22</v>
      </c>
      <c r="H46" s="8">
        <v>0</v>
      </c>
      <c r="I46" s="13">
        <f>0.7*F46</f>
        <v>1.2949999999999999</v>
      </c>
      <c r="J46" s="13">
        <f>0.5*G46</f>
        <v>0.11</v>
      </c>
      <c r="K46" s="8">
        <v>2</v>
      </c>
      <c r="L46" s="8">
        <f t="shared" si="2"/>
        <v>5</v>
      </c>
      <c r="M46" s="8">
        <f t="shared" si="3"/>
        <v>0</v>
      </c>
      <c r="N46" s="15">
        <f t="shared" si="4"/>
        <v>0</v>
      </c>
    </row>
    <row r="47" spans="1:14">
      <c r="A47" s="8" t="s">
        <v>41</v>
      </c>
      <c r="B47" s="8">
        <v>4340</v>
      </c>
      <c r="C47" s="10">
        <v>3.5157963E-3</v>
      </c>
      <c r="D47" s="13">
        <v>0.41299999999999998</v>
      </c>
      <c r="E47" s="13">
        <v>46.66</v>
      </c>
      <c r="F47" s="13">
        <v>0.7</v>
      </c>
      <c r="G47" s="13">
        <v>0.09</v>
      </c>
      <c r="H47" s="8">
        <v>1</v>
      </c>
      <c r="I47" s="13">
        <f t="shared" ref="I47:I50" si="19">F47</f>
        <v>0.7</v>
      </c>
      <c r="J47" s="13">
        <f t="shared" ref="J47:J50" si="20">G47</f>
        <v>0.09</v>
      </c>
      <c r="K47" s="8">
        <v>2</v>
      </c>
      <c r="L47" s="8">
        <f t="shared" si="2"/>
        <v>7</v>
      </c>
      <c r="M47" s="8">
        <f t="shared" si="3"/>
        <v>0</v>
      </c>
      <c r="N47" s="15">
        <f t="shared" si="4"/>
        <v>0</v>
      </c>
    </row>
    <row r="48" spans="1:14">
      <c r="A48" s="8" t="s">
        <v>41</v>
      </c>
      <c r="B48" s="8">
        <v>1300</v>
      </c>
      <c r="C48" s="10">
        <v>3.1189821260000001</v>
      </c>
      <c r="D48" s="13">
        <v>0.69199999999999995</v>
      </c>
      <c r="E48" s="13">
        <v>46.66</v>
      </c>
      <c r="F48" s="13">
        <v>2.1</v>
      </c>
      <c r="G48" s="13">
        <v>0.51600000000000001</v>
      </c>
      <c r="H48" s="8">
        <v>1</v>
      </c>
      <c r="I48" s="13">
        <f t="shared" si="19"/>
        <v>2.1</v>
      </c>
      <c r="J48" s="13">
        <f t="shared" si="20"/>
        <v>0.51600000000000001</v>
      </c>
      <c r="K48" s="8">
        <v>10750</v>
      </c>
      <c r="L48" s="8">
        <f t="shared" si="2"/>
        <v>10352</v>
      </c>
      <c r="M48" s="8">
        <f t="shared" si="3"/>
        <v>48</v>
      </c>
      <c r="N48" s="15">
        <f t="shared" si="4"/>
        <v>11.8</v>
      </c>
    </row>
    <row r="49" spans="1:14">
      <c r="A49" s="8" t="s">
        <v>41</v>
      </c>
      <c r="B49" s="8">
        <v>1300</v>
      </c>
      <c r="C49" s="10">
        <v>7.6593971113999997</v>
      </c>
      <c r="D49" s="13">
        <v>0.63100000000000001</v>
      </c>
      <c r="E49" s="13">
        <v>46.66</v>
      </c>
      <c r="F49" s="13">
        <v>2.1</v>
      </c>
      <c r="G49" s="13">
        <v>0.51600000000000001</v>
      </c>
      <c r="H49" s="8">
        <v>1</v>
      </c>
      <c r="I49" s="13">
        <f t="shared" si="19"/>
        <v>2.1</v>
      </c>
      <c r="J49" s="13">
        <f t="shared" si="20"/>
        <v>0.51600000000000001</v>
      </c>
      <c r="K49" s="8">
        <v>11638</v>
      </c>
      <c r="L49" s="8">
        <f t="shared" si="2"/>
        <v>23180</v>
      </c>
      <c r="M49" s="8">
        <f t="shared" si="3"/>
        <v>107</v>
      </c>
      <c r="N49" s="15">
        <f t="shared" si="4"/>
        <v>26.4</v>
      </c>
    </row>
    <row r="50" spans="1:14">
      <c r="A50" s="8" t="s">
        <v>41</v>
      </c>
      <c r="B50" s="8">
        <v>1300</v>
      </c>
      <c r="C50" s="10">
        <v>0.97533828659999999</v>
      </c>
      <c r="D50" s="13">
        <v>0.73299999999999998</v>
      </c>
      <c r="E50" s="13">
        <v>46.66</v>
      </c>
      <c r="F50" s="13">
        <v>2.1</v>
      </c>
      <c r="G50" s="13">
        <v>0.51600000000000001</v>
      </c>
      <c r="H50" s="8">
        <v>1</v>
      </c>
      <c r="I50" s="13">
        <f t="shared" si="19"/>
        <v>2.1</v>
      </c>
      <c r="J50" s="13">
        <f t="shared" si="20"/>
        <v>0.51600000000000001</v>
      </c>
      <c r="K50" s="8">
        <v>5536</v>
      </c>
      <c r="L50" s="8">
        <f t="shared" si="2"/>
        <v>3429</v>
      </c>
      <c r="M50" s="8">
        <f t="shared" si="3"/>
        <v>16</v>
      </c>
      <c r="N50" s="15">
        <f t="shared" si="4"/>
        <v>3.9</v>
      </c>
    </row>
    <row r="51" spans="1:14">
      <c r="A51" s="8" t="s">
        <v>41</v>
      </c>
      <c r="B51" s="8">
        <v>1300</v>
      </c>
      <c r="C51" s="10">
        <v>0.1189382026</v>
      </c>
      <c r="D51" s="13">
        <v>0.73299999999999998</v>
      </c>
      <c r="E51" s="13">
        <v>46.66</v>
      </c>
      <c r="F51" s="13">
        <v>2.1</v>
      </c>
      <c r="G51" s="13">
        <v>0.51600000000000001</v>
      </c>
      <c r="H51" s="8">
        <v>0</v>
      </c>
      <c r="I51" s="13">
        <f t="shared" ref="I51:I52" si="21">0.7*F51</f>
        <v>1.47</v>
      </c>
      <c r="J51" s="13">
        <f t="shared" ref="J51:J52" si="22">0.5*G51</f>
        <v>0.25800000000000001</v>
      </c>
      <c r="K51" s="8">
        <v>169</v>
      </c>
      <c r="L51" s="8">
        <f t="shared" si="2"/>
        <v>418</v>
      </c>
      <c r="M51" s="8">
        <f t="shared" si="3"/>
        <v>1</v>
      </c>
      <c r="N51" s="15">
        <f t="shared" si="4"/>
        <v>0.2</v>
      </c>
    </row>
    <row r="52" spans="1:14">
      <c r="A52" s="8" t="s">
        <v>41</v>
      </c>
      <c r="B52" s="8">
        <v>1300</v>
      </c>
      <c r="C52" s="10">
        <v>7.1166433999999999E-3</v>
      </c>
      <c r="D52" s="13">
        <v>0.73299999999999998</v>
      </c>
      <c r="E52" s="13">
        <v>46.66</v>
      </c>
      <c r="F52" s="13">
        <v>2.1</v>
      </c>
      <c r="G52" s="13">
        <v>0.51600000000000001</v>
      </c>
      <c r="H52" s="8">
        <v>0</v>
      </c>
      <c r="I52" s="13">
        <f t="shared" si="21"/>
        <v>1.47</v>
      </c>
      <c r="J52" s="13">
        <f t="shared" si="22"/>
        <v>0.25800000000000001</v>
      </c>
      <c r="K52" s="8">
        <v>44</v>
      </c>
      <c r="L52" s="8">
        <f t="shared" si="2"/>
        <v>25</v>
      </c>
      <c r="M52" s="8">
        <f t="shared" si="3"/>
        <v>0</v>
      </c>
      <c r="N52" s="15">
        <f t="shared" si="4"/>
        <v>0</v>
      </c>
    </row>
    <row r="53" spans="1:14">
      <c r="A53" s="8" t="s">
        <v>41</v>
      </c>
      <c r="B53" s="8">
        <v>1400</v>
      </c>
      <c r="C53" s="10">
        <v>0.15191423640000001</v>
      </c>
      <c r="D53" s="13">
        <v>0.88600000000000001</v>
      </c>
      <c r="E53" s="13">
        <v>46.66</v>
      </c>
      <c r="F53" s="13">
        <v>1.93</v>
      </c>
      <c r="G53" s="13">
        <v>0.497</v>
      </c>
      <c r="H53" s="8">
        <v>1</v>
      </c>
      <c r="I53" s="13">
        <f t="shared" ref="I53:I56" si="23">F53</f>
        <v>1.93</v>
      </c>
      <c r="J53" s="13">
        <f t="shared" ref="J53:J56" si="24">G53</f>
        <v>0.497</v>
      </c>
      <c r="K53" s="8">
        <v>343</v>
      </c>
      <c r="L53" s="8">
        <f t="shared" si="2"/>
        <v>646</v>
      </c>
      <c r="M53" s="8">
        <f t="shared" si="3"/>
        <v>3</v>
      </c>
      <c r="N53" s="15">
        <f t="shared" si="4"/>
        <v>0.7</v>
      </c>
    </row>
    <row r="54" spans="1:14">
      <c r="A54" s="8" t="s">
        <v>41</v>
      </c>
      <c r="B54" s="8">
        <v>3100</v>
      </c>
      <c r="C54" s="10">
        <v>1.2818368599999999E-2</v>
      </c>
      <c r="D54" s="13">
        <v>0.1</v>
      </c>
      <c r="E54" s="13">
        <v>46.66</v>
      </c>
      <c r="F54" s="13">
        <v>1.2</v>
      </c>
      <c r="G54" s="13">
        <v>6.4000000000000001E-2</v>
      </c>
      <c r="H54" s="8">
        <v>1</v>
      </c>
      <c r="I54" s="13">
        <f t="shared" si="23"/>
        <v>1.2</v>
      </c>
      <c r="J54" s="13">
        <f t="shared" si="24"/>
        <v>6.4000000000000001E-2</v>
      </c>
      <c r="K54" s="8">
        <v>420</v>
      </c>
      <c r="L54" s="8">
        <f t="shared" si="2"/>
        <v>6</v>
      </c>
      <c r="M54" s="8">
        <f t="shared" si="3"/>
        <v>0</v>
      </c>
      <c r="N54" s="15">
        <f t="shared" si="4"/>
        <v>0</v>
      </c>
    </row>
    <row r="55" spans="1:14">
      <c r="A55" s="8" t="s">
        <v>41</v>
      </c>
      <c r="B55" s="8">
        <v>1400</v>
      </c>
      <c r="C55" s="10">
        <v>0.100237092</v>
      </c>
      <c r="D55" s="13">
        <v>0.89</v>
      </c>
      <c r="E55" s="13">
        <v>46.66</v>
      </c>
      <c r="F55" s="13">
        <v>1.93</v>
      </c>
      <c r="G55" s="13">
        <v>0.497</v>
      </c>
      <c r="H55" s="8">
        <v>1</v>
      </c>
      <c r="I55" s="13">
        <f t="shared" si="23"/>
        <v>1.93</v>
      </c>
      <c r="J55" s="13">
        <f t="shared" si="24"/>
        <v>0.497</v>
      </c>
      <c r="K55" s="8">
        <v>10360</v>
      </c>
      <c r="L55" s="8">
        <f t="shared" si="2"/>
        <v>428</v>
      </c>
      <c r="M55" s="8">
        <f t="shared" si="3"/>
        <v>2</v>
      </c>
      <c r="N55" s="15">
        <f t="shared" si="4"/>
        <v>0.5</v>
      </c>
    </row>
    <row r="56" spans="1:14">
      <c r="A56" s="8" t="s">
        <v>41</v>
      </c>
      <c r="B56" s="8">
        <v>8140</v>
      </c>
      <c r="C56" s="10">
        <v>2.0925073000000001E-3</v>
      </c>
      <c r="D56" s="13">
        <v>0.74</v>
      </c>
      <c r="E56" s="13">
        <v>46.66</v>
      </c>
      <c r="F56" s="13">
        <v>1.18</v>
      </c>
      <c r="G56" s="13">
        <v>0.48</v>
      </c>
      <c r="H56" s="8">
        <v>1</v>
      </c>
      <c r="I56" s="13">
        <f t="shared" si="23"/>
        <v>1.18</v>
      </c>
      <c r="J56" s="13">
        <f t="shared" si="24"/>
        <v>0.48</v>
      </c>
      <c r="K56" s="8">
        <v>2222</v>
      </c>
      <c r="L56" s="8">
        <f t="shared" si="2"/>
        <v>7</v>
      </c>
      <c r="M56" s="8">
        <f t="shared" si="3"/>
        <v>0</v>
      </c>
      <c r="N56" s="15">
        <f t="shared" si="4"/>
        <v>0</v>
      </c>
    </row>
    <row r="57" spans="1:14">
      <c r="C57" s="10">
        <f>SUM(C2:C56)</f>
        <v>35.1633254889</v>
      </c>
      <c r="M57" s="8">
        <f>SUM(M2:M56)</f>
        <v>416</v>
      </c>
      <c r="N57" s="15">
        <f>SUM(N2:N56)</f>
        <v>101.20000000000002</v>
      </c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0"/>
  <sheetViews>
    <sheetView topLeftCell="A4" workbookViewId="0">
      <selection activeCell="M2" sqref="M2:M40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9" width="7.7109375" style="13" bestFit="1" customWidth="1"/>
    <col min="10" max="10" width="7.42578125" style="13" bestFit="1" customWidth="1"/>
    <col min="11" max="11" width="12.28515625" style="8" bestFit="1" customWidth="1"/>
    <col min="12" max="12" width="13.85546875" bestFit="1" customWidth="1"/>
    <col min="13" max="13" width="8" bestFit="1" customWidth="1"/>
    <col min="14" max="14" width="7.710937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4200</v>
      </c>
      <c r="C2" s="10">
        <v>7.2985380000000002E-3</v>
      </c>
      <c r="D2" s="13">
        <v>0.25800000000000001</v>
      </c>
      <c r="E2" s="13">
        <v>46.66</v>
      </c>
      <c r="F2" s="13">
        <v>0.7</v>
      </c>
      <c r="G2" s="13">
        <v>0.09</v>
      </c>
      <c r="H2" s="8">
        <v>1</v>
      </c>
      <c r="I2" s="13">
        <f>F2</f>
        <v>0.7</v>
      </c>
      <c r="J2" s="13">
        <f>G2</f>
        <v>0.09</v>
      </c>
      <c r="K2" s="8">
        <v>3</v>
      </c>
      <c r="L2" s="8">
        <f>ROUND(E2*D2*C2*102.79,0)</f>
        <v>9</v>
      </c>
      <c r="M2" s="8">
        <f>ROUND(I2*L2*0.002205,0)</f>
        <v>0</v>
      </c>
      <c r="N2" s="15">
        <f>ROUND(J2*L2*0.002205,1)</f>
        <v>0</v>
      </c>
    </row>
    <row r="3" spans="1:14">
      <c r="A3" s="8" t="s">
        <v>41</v>
      </c>
      <c r="B3" s="8">
        <v>8200</v>
      </c>
      <c r="C3" s="10">
        <v>2.9396025153999998</v>
      </c>
      <c r="D3" s="13">
        <v>0.16900000000000001</v>
      </c>
      <c r="E3" s="13">
        <v>46.66</v>
      </c>
      <c r="F3" s="13">
        <v>1.25</v>
      </c>
      <c r="G3" s="13">
        <v>0.08</v>
      </c>
      <c r="H3" s="8">
        <v>1</v>
      </c>
      <c r="I3" s="13">
        <f t="shared" ref="I3:I5" si="0">F3</f>
        <v>1.25</v>
      </c>
      <c r="J3" s="13">
        <f t="shared" ref="J3:J5" si="1">G3</f>
        <v>0.08</v>
      </c>
      <c r="K3" s="8">
        <v>864</v>
      </c>
      <c r="L3" s="8">
        <f t="shared" ref="L3:L39" si="2">ROUND(E3*D3*C3*102.79,0)</f>
        <v>2383</v>
      </c>
      <c r="M3" s="8">
        <f t="shared" ref="M3:M39" si="3">ROUND(I3*L3*0.002205,0)</f>
        <v>7</v>
      </c>
      <c r="N3" s="15">
        <f t="shared" ref="N3:N39" si="4">ROUND(J3*L3*0.002205,1)</f>
        <v>0.4</v>
      </c>
    </row>
    <row r="4" spans="1:14">
      <c r="A4" s="8" t="s">
        <v>41</v>
      </c>
      <c r="B4" s="8">
        <v>1550</v>
      </c>
      <c r="C4" s="10">
        <v>15.753881592100001</v>
      </c>
      <c r="D4" s="13">
        <v>0.59299999999999997</v>
      </c>
      <c r="E4" s="13">
        <v>46.66</v>
      </c>
      <c r="F4" s="13">
        <v>1.55</v>
      </c>
      <c r="G4" s="13">
        <v>0.15</v>
      </c>
      <c r="H4" s="8">
        <v>1</v>
      </c>
      <c r="I4" s="13">
        <f t="shared" si="0"/>
        <v>1.55</v>
      </c>
      <c r="J4" s="13">
        <f t="shared" si="1"/>
        <v>0.15</v>
      </c>
      <c r="K4" s="8">
        <v>17322</v>
      </c>
      <c r="L4" s="8">
        <f t="shared" si="2"/>
        <v>44806</v>
      </c>
      <c r="M4" s="8">
        <f t="shared" si="3"/>
        <v>153</v>
      </c>
      <c r="N4" s="15">
        <f t="shared" si="4"/>
        <v>14.8</v>
      </c>
    </row>
    <row r="5" spans="1:14">
      <c r="A5" s="8" t="s">
        <v>41</v>
      </c>
      <c r="B5" s="8">
        <v>1300</v>
      </c>
      <c r="C5" s="10">
        <v>2.5857607849000002</v>
      </c>
      <c r="D5" s="13">
        <v>0.69199999999999995</v>
      </c>
      <c r="E5" s="13">
        <v>46.66</v>
      </c>
      <c r="F5" s="13">
        <v>2.1</v>
      </c>
      <c r="G5" s="13">
        <v>0.51600000000000001</v>
      </c>
      <c r="H5" s="8">
        <v>1</v>
      </c>
      <c r="I5" s="13">
        <f t="shared" si="0"/>
        <v>2.1</v>
      </c>
      <c r="J5" s="13">
        <f t="shared" si="1"/>
        <v>0.51600000000000001</v>
      </c>
      <c r="K5" s="8">
        <v>16791</v>
      </c>
      <c r="L5" s="8">
        <f t="shared" si="2"/>
        <v>8582</v>
      </c>
      <c r="M5" s="8">
        <f t="shared" si="3"/>
        <v>40</v>
      </c>
      <c r="N5" s="15">
        <f t="shared" si="4"/>
        <v>9.8000000000000007</v>
      </c>
    </row>
    <row r="6" spans="1:14">
      <c r="A6" s="8" t="s">
        <v>41</v>
      </c>
      <c r="B6" s="8">
        <v>1300</v>
      </c>
      <c r="C6" s="10">
        <v>0.45226706280000001</v>
      </c>
      <c r="D6" s="13">
        <v>0.69199999999999995</v>
      </c>
      <c r="E6" s="13">
        <v>46.66</v>
      </c>
      <c r="F6" s="13">
        <v>2.1</v>
      </c>
      <c r="G6" s="13">
        <v>0.51600000000000001</v>
      </c>
      <c r="H6" s="8">
        <v>0</v>
      </c>
      <c r="I6" s="13">
        <f>0.7*F6</f>
        <v>1.47</v>
      </c>
      <c r="J6" s="13">
        <f>0.5*G6</f>
        <v>0.25800000000000001</v>
      </c>
      <c r="K6" s="8">
        <v>598</v>
      </c>
      <c r="L6" s="8">
        <f t="shared" si="2"/>
        <v>1501</v>
      </c>
      <c r="M6" s="8">
        <f t="shared" si="3"/>
        <v>5</v>
      </c>
      <c r="N6" s="15">
        <f t="shared" si="4"/>
        <v>0.9</v>
      </c>
    </row>
    <row r="7" spans="1:14">
      <c r="A7" s="8" t="s">
        <v>41</v>
      </c>
      <c r="B7" s="8">
        <v>1300</v>
      </c>
      <c r="C7" s="10">
        <v>2.9103447300000002E-2</v>
      </c>
      <c r="D7" s="13">
        <v>0.73299999999999998</v>
      </c>
      <c r="E7" s="13">
        <v>46.66</v>
      </c>
      <c r="F7" s="13">
        <v>2.1</v>
      </c>
      <c r="G7" s="13">
        <v>0.51600000000000001</v>
      </c>
      <c r="H7" s="8">
        <v>0</v>
      </c>
      <c r="I7" s="13">
        <f>0.7*F7</f>
        <v>1.47</v>
      </c>
      <c r="J7" s="13">
        <f>0.5*G7</f>
        <v>0.25800000000000001</v>
      </c>
      <c r="K7" s="8">
        <v>211</v>
      </c>
      <c r="L7" s="8">
        <f t="shared" si="2"/>
        <v>102</v>
      </c>
      <c r="M7" s="8">
        <f t="shared" si="3"/>
        <v>0</v>
      </c>
      <c r="N7" s="15">
        <f t="shared" si="4"/>
        <v>0.1</v>
      </c>
    </row>
    <row r="8" spans="1:14">
      <c r="A8" s="8" t="s">
        <v>41</v>
      </c>
      <c r="B8" s="8">
        <v>1400</v>
      </c>
      <c r="C8" s="10">
        <v>7.1267571519999997</v>
      </c>
      <c r="D8" s="13">
        <v>0.88800000000000001</v>
      </c>
      <c r="E8" s="13">
        <v>46.66</v>
      </c>
      <c r="F8" s="13">
        <v>1.93</v>
      </c>
      <c r="G8" s="13">
        <v>0.497</v>
      </c>
      <c r="H8" s="8">
        <v>1</v>
      </c>
      <c r="I8" s="13">
        <f t="shared" ref="I8:I13" si="5">F8</f>
        <v>1.93</v>
      </c>
      <c r="J8" s="13">
        <f t="shared" ref="J8:J13" si="6">G8</f>
        <v>0.497</v>
      </c>
      <c r="K8" s="8">
        <v>12273</v>
      </c>
      <c r="L8" s="8">
        <f t="shared" si="2"/>
        <v>30353</v>
      </c>
      <c r="M8" s="8">
        <f t="shared" si="3"/>
        <v>129</v>
      </c>
      <c r="N8" s="15">
        <f t="shared" si="4"/>
        <v>33.299999999999997</v>
      </c>
    </row>
    <row r="9" spans="1:14">
      <c r="A9" s="8" t="s">
        <v>41</v>
      </c>
      <c r="B9" s="8">
        <v>3300</v>
      </c>
      <c r="C9" s="10">
        <v>2.1601227003000001</v>
      </c>
      <c r="D9" s="13">
        <v>0.28699999999999998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5"/>
        <v>1.2</v>
      </c>
      <c r="J9" s="13">
        <f t="shared" si="6"/>
        <v>6.4000000000000001E-2</v>
      </c>
      <c r="K9" s="8">
        <v>1042</v>
      </c>
      <c r="L9" s="8">
        <f t="shared" si="2"/>
        <v>2973</v>
      </c>
      <c r="M9" s="8">
        <f t="shared" si="3"/>
        <v>8</v>
      </c>
      <c r="N9" s="15">
        <f t="shared" si="4"/>
        <v>0.4</v>
      </c>
    </row>
    <row r="10" spans="1:14">
      <c r="A10" s="8" t="s">
        <v>41</v>
      </c>
      <c r="B10" s="8">
        <v>3300</v>
      </c>
      <c r="C10" s="10">
        <v>0.21335940680000001</v>
      </c>
      <c r="D10" s="13">
        <v>0.4</v>
      </c>
      <c r="E10" s="13">
        <v>46.66</v>
      </c>
      <c r="F10" s="13">
        <v>1.2</v>
      </c>
      <c r="G10" s="13">
        <v>6.4000000000000001E-2</v>
      </c>
      <c r="H10" s="8">
        <v>1</v>
      </c>
      <c r="I10" s="13">
        <f t="shared" si="5"/>
        <v>1.2</v>
      </c>
      <c r="J10" s="13">
        <f t="shared" si="6"/>
        <v>6.4000000000000001E-2</v>
      </c>
      <c r="K10" s="8">
        <v>885</v>
      </c>
      <c r="L10" s="8">
        <f t="shared" si="2"/>
        <v>409</v>
      </c>
      <c r="M10" s="8">
        <f t="shared" si="3"/>
        <v>1</v>
      </c>
      <c r="N10" s="15">
        <f t="shared" si="4"/>
        <v>0.1</v>
      </c>
    </row>
    <row r="11" spans="1:14">
      <c r="A11" s="8" t="s">
        <v>41</v>
      </c>
      <c r="B11" s="8">
        <v>3300</v>
      </c>
      <c r="C11" s="10">
        <v>0.1362027445</v>
      </c>
      <c r="D11" s="13">
        <v>0.4</v>
      </c>
      <c r="E11" s="13">
        <v>46.66</v>
      </c>
      <c r="F11" s="13">
        <v>1.2</v>
      </c>
      <c r="G11" s="13">
        <v>6.4000000000000001E-2</v>
      </c>
      <c r="H11" s="8">
        <v>1</v>
      </c>
      <c r="I11" s="13">
        <f t="shared" si="5"/>
        <v>1.2</v>
      </c>
      <c r="J11" s="13">
        <f t="shared" si="6"/>
        <v>6.4000000000000001E-2</v>
      </c>
      <c r="K11" s="8">
        <v>157</v>
      </c>
      <c r="L11" s="8">
        <f t="shared" si="2"/>
        <v>261</v>
      </c>
      <c r="M11" s="8">
        <f t="shared" si="3"/>
        <v>1</v>
      </c>
      <c r="N11" s="15">
        <f t="shared" si="4"/>
        <v>0</v>
      </c>
    </row>
    <row r="12" spans="1:14">
      <c r="A12" s="8" t="s">
        <v>41</v>
      </c>
      <c r="B12" s="8">
        <v>1400</v>
      </c>
      <c r="C12" s="10">
        <v>1.7822211998999999</v>
      </c>
      <c r="D12" s="13">
        <v>0.9</v>
      </c>
      <c r="E12" s="13">
        <v>46.66</v>
      </c>
      <c r="F12" s="13">
        <v>1.93</v>
      </c>
      <c r="G12" s="13">
        <v>0.497</v>
      </c>
      <c r="H12" s="8">
        <v>1</v>
      </c>
      <c r="I12" s="13">
        <f t="shared" si="5"/>
        <v>1.93</v>
      </c>
      <c r="J12" s="13">
        <f t="shared" si="6"/>
        <v>0.497</v>
      </c>
      <c r="K12" s="8">
        <v>2754</v>
      </c>
      <c r="L12" s="8">
        <f t="shared" si="2"/>
        <v>7693</v>
      </c>
      <c r="M12" s="8">
        <f t="shared" si="3"/>
        <v>33</v>
      </c>
      <c r="N12" s="15">
        <f t="shared" si="4"/>
        <v>8.4</v>
      </c>
    </row>
    <row r="13" spans="1:14">
      <c r="A13" s="8" t="s">
        <v>41</v>
      </c>
      <c r="B13" s="8">
        <v>3300</v>
      </c>
      <c r="C13" s="10">
        <v>2.0386681300000001E-2</v>
      </c>
      <c r="D13" s="13">
        <v>0.28699999999999998</v>
      </c>
      <c r="E13" s="13">
        <v>46.66</v>
      </c>
      <c r="F13" s="13">
        <v>1.2</v>
      </c>
      <c r="G13" s="13">
        <v>6.4000000000000001E-2</v>
      </c>
      <c r="H13" s="8">
        <v>1</v>
      </c>
      <c r="I13" s="13">
        <f t="shared" si="5"/>
        <v>1.2</v>
      </c>
      <c r="J13" s="13">
        <f t="shared" si="6"/>
        <v>6.4000000000000001E-2</v>
      </c>
      <c r="K13" s="8">
        <v>10</v>
      </c>
      <c r="L13" s="8">
        <f t="shared" si="2"/>
        <v>28</v>
      </c>
      <c r="M13" s="8">
        <f t="shared" si="3"/>
        <v>0</v>
      </c>
      <c r="N13" s="15">
        <f t="shared" si="4"/>
        <v>0</v>
      </c>
    </row>
    <row r="14" spans="1:14">
      <c r="A14" s="8" t="s">
        <v>41</v>
      </c>
      <c r="B14" s="8">
        <v>1400</v>
      </c>
      <c r="C14" s="10">
        <v>0.27176262369999998</v>
      </c>
      <c r="D14" s="13">
        <v>0.88800000000000001</v>
      </c>
      <c r="E14" s="13">
        <v>46.66</v>
      </c>
      <c r="F14" s="13">
        <v>1.93</v>
      </c>
      <c r="G14" s="13">
        <v>0.497</v>
      </c>
      <c r="H14" s="8">
        <v>0</v>
      </c>
      <c r="I14" s="13">
        <f>0.7*F14</f>
        <v>1.351</v>
      </c>
      <c r="J14" s="13">
        <f>0.5*G14</f>
        <v>0.2485</v>
      </c>
      <c r="K14" s="8">
        <v>406</v>
      </c>
      <c r="L14" s="8">
        <f t="shared" si="2"/>
        <v>1157</v>
      </c>
      <c r="M14" s="8">
        <f t="shared" si="3"/>
        <v>3</v>
      </c>
      <c r="N14" s="15">
        <f t="shared" si="4"/>
        <v>0.6</v>
      </c>
    </row>
    <row r="15" spans="1:14">
      <c r="A15" s="8" t="s">
        <v>41</v>
      </c>
      <c r="B15" s="8">
        <v>4200</v>
      </c>
      <c r="C15" s="10">
        <v>9.8109720299999995E-2</v>
      </c>
      <c r="D15" s="13">
        <v>0.25800000000000001</v>
      </c>
      <c r="E15" s="13">
        <v>46.66</v>
      </c>
      <c r="F15" s="13">
        <v>0.7</v>
      </c>
      <c r="G15" s="13">
        <v>0.09</v>
      </c>
      <c r="H15" s="8">
        <v>1</v>
      </c>
      <c r="I15" s="13">
        <f t="shared" ref="I15:I20" si="7">F15</f>
        <v>0.7</v>
      </c>
      <c r="J15" s="13">
        <f t="shared" ref="J15:J20" si="8">G15</f>
        <v>0.09</v>
      </c>
      <c r="K15" s="8">
        <v>172</v>
      </c>
      <c r="L15" s="8">
        <f t="shared" si="2"/>
        <v>121</v>
      </c>
      <c r="M15" s="8">
        <f t="shared" si="3"/>
        <v>0</v>
      </c>
      <c r="N15" s="15">
        <f t="shared" si="4"/>
        <v>0</v>
      </c>
    </row>
    <row r="16" spans="1:14">
      <c r="A16" s="8" t="s">
        <v>41</v>
      </c>
      <c r="B16" s="8">
        <v>4200</v>
      </c>
      <c r="C16" s="10">
        <v>0.59939434960000004</v>
      </c>
      <c r="D16" s="13">
        <v>0.309</v>
      </c>
      <c r="E16" s="13">
        <v>46.66</v>
      </c>
      <c r="F16" s="13">
        <v>0.7</v>
      </c>
      <c r="G16" s="13">
        <v>0.09</v>
      </c>
      <c r="H16" s="8">
        <v>1</v>
      </c>
      <c r="I16" s="13">
        <f t="shared" si="7"/>
        <v>0.7</v>
      </c>
      <c r="J16" s="13">
        <f t="shared" si="8"/>
        <v>0.09</v>
      </c>
      <c r="K16" s="8">
        <v>328</v>
      </c>
      <c r="L16" s="8">
        <f t="shared" si="2"/>
        <v>888</v>
      </c>
      <c r="M16" s="8">
        <f t="shared" si="3"/>
        <v>1</v>
      </c>
      <c r="N16" s="15">
        <f t="shared" si="4"/>
        <v>0.2</v>
      </c>
    </row>
    <row r="17" spans="1:14">
      <c r="A17" s="8" t="s">
        <v>41</v>
      </c>
      <c r="B17" s="8">
        <v>4200</v>
      </c>
      <c r="C17" s="10">
        <v>8.88225235E-2</v>
      </c>
      <c r="D17" s="13">
        <v>0.309</v>
      </c>
      <c r="E17" s="13">
        <v>46.66</v>
      </c>
      <c r="F17" s="13">
        <v>0.7</v>
      </c>
      <c r="G17" s="13">
        <v>0.09</v>
      </c>
      <c r="H17" s="8">
        <v>1</v>
      </c>
      <c r="I17" s="13">
        <f t="shared" si="7"/>
        <v>0.7</v>
      </c>
      <c r="J17" s="13">
        <f t="shared" si="8"/>
        <v>0.09</v>
      </c>
      <c r="K17" s="8">
        <v>46</v>
      </c>
      <c r="L17" s="8">
        <f t="shared" si="2"/>
        <v>132</v>
      </c>
      <c r="M17" s="8">
        <f t="shared" si="3"/>
        <v>0</v>
      </c>
      <c r="N17" s="15">
        <f t="shared" si="4"/>
        <v>0</v>
      </c>
    </row>
    <row r="18" spans="1:14">
      <c r="A18" s="8" t="s">
        <v>41</v>
      </c>
      <c r="B18" s="8">
        <v>1400</v>
      </c>
      <c r="C18" s="10">
        <v>0.49777411669999999</v>
      </c>
      <c r="D18" s="13">
        <v>0.89</v>
      </c>
      <c r="E18" s="13">
        <v>46.66</v>
      </c>
      <c r="F18" s="13">
        <v>1.93</v>
      </c>
      <c r="G18" s="13">
        <v>0.497</v>
      </c>
      <c r="H18" s="8">
        <v>1</v>
      </c>
      <c r="I18" s="13">
        <f t="shared" si="7"/>
        <v>1.93</v>
      </c>
      <c r="J18" s="13">
        <f t="shared" si="8"/>
        <v>0.497</v>
      </c>
      <c r="K18" s="8">
        <v>748</v>
      </c>
      <c r="L18" s="8">
        <f t="shared" si="2"/>
        <v>2125</v>
      </c>
      <c r="M18" s="8">
        <f t="shared" si="3"/>
        <v>9</v>
      </c>
      <c r="N18" s="15">
        <f t="shared" si="4"/>
        <v>2.2999999999999998</v>
      </c>
    </row>
    <row r="19" spans="1:14">
      <c r="A19" s="8" t="s">
        <v>41</v>
      </c>
      <c r="B19" s="8">
        <v>4200</v>
      </c>
      <c r="C19" s="10">
        <v>0.116347431</v>
      </c>
      <c r="D19" s="13">
        <v>0.25800000000000001</v>
      </c>
      <c r="E19" s="13">
        <v>46.66</v>
      </c>
      <c r="F19" s="13">
        <v>0.7</v>
      </c>
      <c r="G19" s="13">
        <v>0.09</v>
      </c>
      <c r="H19" s="8">
        <v>1</v>
      </c>
      <c r="I19" s="13">
        <f t="shared" si="7"/>
        <v>0.7</v>
      </c>
      <c r="J19" s="13">
        <f t="shared" si="8"/>
        <v>0.09</v>
      </c>
      <c r="K19" s="8">
        <v>78</v>
      </c>
      <c r="L19" s="8">
        <f t="shared" si="2"/>
        <v>144</v>
      </c>
      <c r="M19" s="8">
        <f t="shared" si="3"/>
        <v>0</v>
      </c>
      <c r="N19" s="15">
        <f t="shared" si="4"/>
        <v>0</v>
      </c>
    </row>
    <row r="20" spans="1:14">
      <c r="A20" s="8" t="s">
        <v>41</v>
      </c>
      <c r="B20" s="8">
        <v>4200</v>
      </c>
      <c r="C20" s="10">
        <v>4.4888356300000001E-2</v>
      </c>
      <c r="D20" s="13">
        <v>0.25800000000000001</v>
      </c>
      <c r="E20" s="13">
        <v>46.66</v>
      </c>
      <c r="F20" s="13">
        <v>0.7</v>
      </c>
      <c r="G20" s="13">
        <v>0.09</v>
      </c>
      <c r="H20" s="8">
        <v>1</v>
      </c>
      <c r="I20" s="13">
        <f t="shared" si="7"/>
        <v>0.7</v>
      </c>
      <c r="J20" s="13">
        <f t="shared" si="8"/>
        <v>0.09</v>
      </c>
      <c r="K20" s="8">
        <v>88</v>
      </c>
      <c r="L20" s="8">
        <f t="shared" si="2"/>
        <v>56</v>
      </c>
      <c r="M20" s="8">
        <f t="shared" si="3"/>
        <v>0</v>
      </c>
      <c r="N20" s="15">
        <f t="shared" si="4"/>
        <v>0</v>
      </c>
    </row>
    <row r="21" spans="1:14">
      <c r="A21" s="8" t="s">
        <v>41</v>
      </c>
      <c r="B21" s="8">
        <v>1550</v>
      </c>
      <c r="C21" s="10">
        <v>0.10926298</v>
      </c>
      <c r="D21" s="13">
        <v>0.59299999999999997</v>
      </c>
      <c r="E21" s="13">
        <v>46.66</v>
      </c>
      <c r="F21" s="13">
        <v>1.55</v>
      </c>
      <c r="G21" s="13">
        <v>0.15</v>
      </c>
      <c r="H21" s="8">
        <v>0</v>
      </c>
      <c r="I21" s="13">
        <f t="shared" ref="I21:I22" si="9">0.7*F21</f>
        <v>1.085</v>
      </c>
      <c r="J21" s="13">
        <f t="shared" ref="J21:J22" si="10">0.5*G21</f>
        <v>7.4999999999999997E-2</v>
      </c>
      <c r="K21" s="8">
        <v>109</v>
      </c>
      <c r="L21" s="8">
        <f t="shared" si="2"/>
        <v>311</v>
      </c>
      <c r="M21" s="8">
        <f t="shared" si="3"/>
        <v>1</v>
      </c>
      <c r="N21" s="15">
        <f t="shared" si="4"/>
        <v>0.1</v>
      </c>
    </row>
    <row r="22" spans="1:14">
      <c r="A22" s="8" t="s">
        <v>41</v>
      </c>
      <c r="B22" s="8">
        <v>1550</v>
      </c>
      <c r="C22" s="10">
        <v>8.3518641099999999E-2</v>
      </c>
      <c r="D22" s="13">
        <v>0.60899999999999999</v>
      </c>
      <c r="E22" s="13">
        <v>46.66</v>
      </c>
      <c r="F22" s="13">
        <v>1.55</v>
      </c>
      <c r="G22" s="13">
        <v>0.15</v>
      </c>
      <c r="H22" s="8">
        <v>0</v>
      </c>
      <c r="I22" s="13">
        <f t="shared" si="9"/>
        <v>1.085</v>
      </c>
      <c r="J22" s="13">
        <f t="shared" si="10"/>
        <v>7.4999999999999997E-2</v>
      </c>
      <c r="K22" s="8">
        <v>85</v>
      </c>
      <c r="L22" s="8">
        <f t="shared" si="2"/>
        <v>244</v>
      </c>
      <c r="M22" s="8">
        <f t="shared" si="3"/>
        <v>1</v>
      </c>
      <c r="N22" s="15">
        <f t="shared" si="4"/>
        <v>0</v>
      </c>
    </row>
    <row r="23" spans="1:14">
      <c r="A23" s="8" t="s">
        <v>41</v>
      </c>
      <c r="B23" s="8">
        <v>1550</v>
      </c>
      <c r="C23" s="10">
        <v>7.4470630999999999E-3</v>
      </c>
      <c r="D23" s="13">
        <v>0.60899999999999999</v>
      </c>
      <c r="E23" s="13">
        <v>46.66</v>
      </c>
      <c r="F23" s="13">
        <v>1.55</v>
      </c>
      <c r="G23" s="13">
        <v>0.15</v>
      </c>
      <c r="H23" s="8">
        <v>1</v>
      </c>
      <c r="I23" s="13">
        <f t="shared" ref="I23:I28" si="11">F23</f>
        <v>1.55</v>
      </c>
      <c r="J23" s="13">
        <f t="shared" ref="J23:J28" si="12">G23</f>
        <v>0.15</v>
      </c>
      <c r="K23" s="8">
        <v>8</v>
      </c>
      <c r="L23" s="8">
        <f t="shared" si="2"/>
        <v>22</v>
      </c>
      <c r="M23" s="8">
        <f t="shared" si="3"/>
        <v>0</v>
      </c>
      <c r="N23" s="15">
        <f t="shared" si="4"/>
        <v>0</v>
      </c>
    </row>
    <row r="24" spans="1:14">
      <c r="A24" s="8" t="s">
        <v>41</v>
      </c>
      <c r="B24" s="8">
        <v>4200</v>
      </c>
      <c r="C24" s="10">
        <v>0.29881245099999998</v>
      </c>
      <c r="D24" s="13">
        <v>0.309</v>
      </c>
      <c r="E24" s="13">
        <v>46.66</v>
      </c>
      <c r="F24" s="13">
        <v>0.7</v>
      </c>
      <c r="G24" s="13">
        <v>0.09</v>
      </c>
      <c r="H24" s="8">
        <v>1</v>
      </c>
      <c r="I24" s="13">
        <f t="shared" si="11"/>
        <v>0.7</v>
      </c>
      <c r="J24" s="13">
        <f t="shared" si="12"/>
        <v>0.09</v>
      </c>
      <c r="K24" s="8">
        <v>181</v>
      </c>
      <c r="L24" s="8">
        <f t="shared" si="2"/>
        <v>443</v>
      </c>
      <c r="M24" s="8">
        <f t="shared" si="3"/>
        <v>1</v>
      </c>
      <c r="N24" s="15">
        <f t="shared" si="4"/>
        <v>0.1</v>
      </c>
    </row>
    <row r="25" spans="1:14">
      <c r="A25" s="8" t="s">
        <v>41</v>
      </c>
      <c r="B25" s="8">
        <v>4200</v>
      </c>
      <c r="C25" s="10">
        <v>1.4805342769000001</v>
      </c>
      <c r="D25" s="13">
        <v>0.309</v>
      </c>
      <c r="E25" s="13">
        <v>46.66</v>
      </c>
      <c r="F25" s="13">
        <v>0.7</v>
      </c>
      <c r="G25" s="13">
        <v>0.09</v>
      </c>
      <c r="H25" s="8">
        <v>1</v>
      </c>
      <c r="I25" s="13">
        <f t="shared" si="11"/>
        <v>0.7</v>
      </c>
      <c r="J25" s="13">
        <f t="shared" si="12"/>
        <v>0.09</v>
      </c>
      <c r="K25" s="8">
        <v>822</v>
      </c>
      <c r="L25" s="8">
        <f t="shared" si="2"/>
        <v>2194</v>
      </c>
      <c r="M25" s="8">
        <f t="shared" si="3"/>
        <v>3</v>
      </c>
      <c r="N25" s="15">
        <f t="shared" si="4"/>
        <v>0.4</v>
      </c>
    </row>
    <row r="26" spans="1:14">
      <c r="A26" s="8" t="s">
        <v>41</v>
      </c>
      <c r="B26" s="8">
        <v>4200</v>
      </c>
      <c r="C26" s="10">
        <v>0.1180873655</v>
      </c>
      <c r="D26" s="13">
        <v>0.25800000000000001</v>
      </c>
      <c r="E26" s="13">
        <v>46.66</v>
      </c>
      <c r="F26" s="13">
        <v>0.7</v>
      </c>
      <c r="G26" s="13">
        <v>0.09</v>
      </c>
      <c r="H26" s="8">
        <v>1</v>
      </c>
      <c r="I26" s="13">
        <f t="shared" si="11"/>
        <v>0.7</v>
      </c>
      <c r="J26" s="13">
        <f t="shared" si="12"/>
        <v>0.09</v>
      </c>
      <c r="K26" s="8">
        <v>51</v>
      </c>
      <c r="L26" s="8">
        <f t="shared" si="2"/>
        <v>146</v>
      </c>
      <c r="M26" s="8">
        <f t="shared" si="3"/>
        <v>0</v>
      </c>
      <c r="N26" s="15">
        <f t="shared" si="4"/>
        <v>0</v>
      </c>
    </row>
    <row r="27" spans="1:14">
      <c r="A27" s="8" t="s">
        <v>41</v>
      </c>
      <c r="B27" s="8">
        <v>1550</v>
      </c>
      <c r="C27" s="10">
        <v>3.0006044400000001E-2</v>
      </c>
      <c r="D27" s="13">
        <v>0.60899999999999999</v>
      </c>
      <c r="E27" s="13">
        <v>46.66</v>
      </c>
      <c r="F27" s="13">
        <v>1.55</v>
      </c>
      <c r="G27" s="13">
        <v>0.15</v>
      </c>
      <c r="H27" s="8">
        <v>1</v>
      </c>
      <c r="I27" s="13">
        <f t="shared" si="11"/>
        <v>1.55</v>
      </c>
      <c r="J27" s="13">
        <f t="shared" si="12"/>
        <v>0.15</v>
      </c>
      <c r="K27" s="8">
        <v>31</v>
      </c>
      <c r="L27" s="8">
        <f t="shared" si="2"/>
        <v>88</v>
      </c>
      <c r="M27" s="8">
        <f t="shared" si="3"/>
        <v>0</v>
      </c>
      <c r="N27" s="15">
        <f t="shared" si="4"/>
        <v>0</v>
      </c>
    </row>
    <row r="28" spans="1:14">
      <c r="A28" s="8" t="s">
        <v>41</v>
      </c>
      <c r="B28" s="8">
        <v>4200</v>
      </c>
      <c r="C28" s="10">
        <v>5.2870382799999997E-2</v>
      </c>
      <c r="D28" s="13">
        <v>0.309</v>
      </c>
      <c r="E28" s="13">
        <v>46.66</v>
      </c>
      <c r="F28" s="13">
        <v>0.7</v>
      </c>
      <c r="G28" s="13">
        <v>0.09</v>
      </c>
      <c r="H28" s="8">
        <v>1</v>
      </c>
      <c r="I28" s="13">
        <f t="shared" si="11"/>
        <v>0.7</v>
      </c>
      <c r="J28" s="13">
        <f t="shared" si="12"/>
        <v>0.09</v>
      </c>
      <c r="K28" s="8">
        <v>27</v>
      </c>
      <c r="L28" s="8">
        <f t="shared" si="2"/>
        <v>78</v>
      </c>
      <c r="M28" s="8">
        <f t="shared" si="3"/>
        <v>0</v>
      </c>
      <c r="N28" s="15">
        <f t="shared" si="4"/>
        <v>0</v>
      </c>
    </row>
    <row r="29" spans="1:14">
      <c r="A29" s="8" t="s">
        <v>41</v>
      </c>
      <c r="B29" s="8">
        <v>1550</v>
      </c>
      <c r="C29" s="10">
        <v>0.19557625219999999</v>
      </c>
      <c r="D29" s="13">
        <v>0.60899999999999999</v>
      </c>
      <c r="E29" s="13">
        <v>46.66</v>
      </c>
      <c r="F29" s="13">
        <v>1.55</v>
      </c>
      <c r="G29" s="13">
        <v>0.15</v>
      </c>
      <c r="H29" s="8">
        <v>0</v>
      </c>
      <c r="I29" s="13">
        <f t="shared" ref="I29:I30" si="13">0.7*F29</f>
        <v>1.085</v>
      </c>
      <c r="J29" s="13">
        <f t="shared" ref="J29:J30" si="14">0.5*G29</f>
        <v>7.4999999999999997E-2</v>
      </c>
      <c r="K29" s="8">
        <v>200</v>
      </c>
      <c r="L29" s="8">
        <f t="shared" si="2"/>
        <v>571</v>
      </c>
      <c r="M29" s="8">
        <f t="shared" si="3"/>
        <v>1</v>
      </c>
      <c r="N29" s="15">
        <f t="shared" si="4"/>
        <v>0.1</v>
      </c>
    </row>
    <row r="30" spans="1:14">
      <c r="A30" s="8" t="s">
        <v>41</v>
      </c>
      <c r="B30" s="8">
        <v>1550</v>
      </c>
      <c r="C30" s="10">
        <v>5.3794539999999997E-3</v>
      </c>
      <c r="D30" s="13">
        <v>0.59299999999999997</v>
      </c>
      <c r="E30" s="13">
        <v>46.66</v>
      </c>
      <c r="F30" s="13">
        <v>1.55</v>
      </c>
      <c r="G30" s="13">
        <v>0.15</v>
      </c>
      <c r="H30" s="8">
        <v>0</v>
      </c>
      <c r="I30" s="13">
        <f t="shared" si="13"/>
        <v>1.085</v>
      </c>
      <c r="J30" s="13">
        <f t="shared" si="14"/>
        <v>7.4999999999999997E-2</v>
      </c>
      <c r="K30" s="8">
        <v>5</v>
      </c>
      <c r="L30" s="8">
        <f t="shared" si="2"/>
        <v>15</v>
      </c>
      <c r="M30" s="8">
        <f t="shared" si="3"/>
        <v>0</v>
      </c>
      <c r="N30" s="15">
        <f t="shared" si="4"/>
        <v>0</v>
      </c>
    </row>
    <row r="31" spans="1:14">
      <c r="A31" s="8" t="s">
        <v>41</v>
      </c>
      <c r="B31" s="8">
        <v>1550</v>
      </c>
      <c r="C31" s="10">
        <v>0.48521500569999998</v>
      </c>
      <c r="D31" s="13">
        <v>0.60899999999999999</v>
      </c>
      <c r="E31" s="13">
        <v>46.66</v>
      </c>
      <c r="F31" s="13">
        <v>1.55</v>
      </c>
      <c r="G31" s="13">
        <v>0.15</v>
      </c>
      <c r="H31" s="8">
        <v>1</v>
      </c>
      <c r="I31" s="13">
        <f t="shared" ref="I31:I39" si="15">F31</f>
        <v>1.55</v>
      </c>
      <c r="J31" s="13">
        <f t="shared" ref="J31:J39" si="16">G31</f>
        <v>0.15</v>
      </c>
      <c r="K31" s="8">
        <v>497</v>
      </c>
      <c r="L31" s="8">
        <f t="shared" si="2"/>
        <v>1417</v>
      </c>
      <c r="M31" s="8">
        <f t="shared" si="3"/>
        <v>5</v>
      </c>
      <c r="N31" s="15">
        <f t="shared" si="4"/>
        <v>0.5</v>
      </c>
    </row>
    <row r="32" spans="1:14">
      <c r="A32" s="8" t="s">
        <v>41</v>
      </c>
      <c r="B32" s="8">
        <v>1400</v>
      </c>
      <c r="C32" s="10">
        <v>2.7024535999999998E-2</v>
      </c>
      <c r="D32" s="13">
        <v>0.89</v>
      </c>
      <c r="E32" s="13">
        <v>46.66</v>
      </c>
      <c r="F32" s="13">
        <v>1.93</v>
      </c>
      <c r="G32" s="13">
        <v>0.497</v>
      </c>
      <c r="H32" s="8">
        <v>1</v>
      </c>
      <c r="I32" s="13">
        <f t="shared" si="15"/>
        <v>1.93</v>
      </c>
      <c r="J32" s="13">
        <f t="shared" si="16"/>
        <v>0.497</v>
      </c>
      <c r="K32" s="8">
        <v>669</v>
      </c>
      <c r="L32" s="8">
        <f t="shared" si="2"/>
        <v>115</v>
      </c>
      <c r="M32" s="8">
        <f t="shared" si="3"/>
        <v>0</v>
      </c>
      <c r="N32" s="15">
        <f t="shared" si="4"/>
        <v>0.1</v>
      </c>
    </row>
    <row r="33" spans="1:14">
      <c r="A33" s="8" t="s">
        <v>41</v>
      </c>
      <c r="B33" s="8">
        <v>1300</v>
      </c>
      <c r="C33" s="10">
        <v>5.6148648799999999E-2</v>
      </c>
      <c r="D33" s="13">
        <v>0.67700000000000005</v>
      </c>
      <c r="E33" s="13">
        <v>46.66</v>
      </c>
      <c r="F33" s="13">
        <v>2.1</v>
      </c>
      <c r="G33" s="13">
        <v>0.51600000000000001</v>
      </c>
      <c r="H33" s="8">
        <v>1</v>
      </c>
      <c r="I33" s="13">
        <f t="shared" si="15"/>
        <v>2.1</v>
      </c>
      <c r="J33" s="13">
        <f t="shared" si="16"/>
        <v>0.51600000000000001</v>
      </c>
      <c r="K33" s="8">
        <v>93</v>
      </c>
      <c r="L33" s="8">
        <f t="shared" si="2"/>
        <v>182</v>
      </c>
      <c r="M33" s="8">
        <f t="shared" si="3"/>
        <v>1</v>
      </c>
      <c r="N33" s="15">
        <f t="shared" si="4"/>
        <v>0.2</v>
      </c>
    </row>
    <row r="34" spans="1:14">
      <c r="A34" s="8" t="s">
        <v>41</v>
      </c>
      <c r="B34" s="8">
        <v>1300</v>
      </c>
      <c r="C34" s="10">
        <v>9.5522010441000003</v>
      </c>
      <c r="D34" s="13">
        <v>0.69199999999999995</v>
      </c>
      <c r="E34" s="13">
        <v>46.66</v>
      </c>
      <c r="F34" s="13">
        <v>2.1</v>
      </c>
      <c r="G34" s="13">
        <v>0.51600000000000001</v>
      </c>
      <c r="H34" s="8">
        <v>1</v>
      </c>
      <c r="I34" s="13">
        <f t="shared" si="15"/>
        <v>2.1</v>
      </c>
      <c r="J34" s="13">
        <f t="shared" si="16"/>
        <v>0.51600000000000001</v>
      </c>
      <c r="K34" s="8">
        <v>19809</v>
      </c>
      <c r="L34" s="8">
        <f t="shared" si="2"/>
        <v>31703</v>
      </c>
      <c r="M34" s="8">
        <f t="shared" si="3"/>
        <v>147</v>
      </c>
      <c r="N34" s="15">
        <f t="shared" si="4"/>
        <v>36.1</v>
      </c>
    </row>
    <row r="35" spans="1:14">
      <c r="A35" s="8" t="s">
        <v>41</v>
      </c>
      <c r="B35" s="8">
        <v>1400</v>
      </c>
      <c r="C35" s="10">
        <v>5.5946200000000003E-5</v>
      </c>
      <c r="D35" s="13">
        <v>0.88800000000000001</v>
      </c>
      <c r="E35" s="13">
        <v>46.66</v>
      </c>
      <c r="F35" s="13">
        <v>1.93</v>
      </c>
      <c r="G35" s="13">
        <v>0.497</v>
      </c>
      <c r="H35" s="8">
        <v>1</v>
      </c>
      <c r="I35" s="13">
        <f t="shared" si="15"/>
        <v>1.93</v>
      </c>
      <c r="J35" s="13">
        <f t="shared" si="16"/>
        <v>0.497</v>
      </c>
      <c r="K35" s="8">
        <v>0</v>
      </c>
      <c r="L35" s="8">
        <f t="shared" si="2"/>
        <v>0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1300</v>
      </c>
      <c r="C36" s="10">
        <v>1.47376E-3</v>
      </c>
      <c r="D36" s="13">
        <v>0.67700000000000005</v>
      </c>
      <c r="E36" s="13">
        <v>46.66</v>
      </c>
      <c r="F36" s="13">
        <v>2.1</v>
      </c>
      <c r="G36" s="13">
        <v>0.51600000000000001</v>
      </c>
      <c r="H36" s="8">
        <v>1</v>
      </c>
      <c r="I36" s="13">
        <f t="shared" si="15"/>
        <v>2.1</v>
      </c>
      <c r="J36" s="13">
        <f t="shared" si="16"/>
        <v>0.51600000000000001</v>
      </c>
      <c r="K36" s="8">
        <v>2</v>
      </c>
      <c r="L36" s="8">
        <f t="shared" si="2"/>
        <v>5</v>
      </c>
      <c r="M36" s="8">
        <f t="shared" si="3"/>
        <v>0</v>
      </c>
      <c r="N36" s="15">
        <f t="shared" si="4"/>
        <v>0</v>
      </c>
    </row>
    <row r="37" spans="1:14">
      <c r="A37" s="8" t="s">
        <v>41</v>
      </c>
      <c r="B37" s="8">
        <v>1300</v>
      </c>
      <c r="C37" s="10">
        <v>1.0652319299999999E-2</v>
      </c>
      <c r="D37" s="13">
        <v>0.67700000000000005</v>
      </c>
      <c r="E37" s="13">
        <v>46.66</v>
      </c>
      <c r="F37" s="13">
        <v>2.1</v>
      </c>
      <c r="G37" s="13">
        <v>0.51600000000000001</v>
      </c>
      <c r="H37" s="8">
        <v>1</v>
      </c>
      <c r="I37" s="13">
        <f t="shared" si="15"/>
        <v>2.1</v>
      </c>
      <c r="J37" s="13">
        <f t="shared" si="16"/>
        <v>0.51600000000000001</v>
      </c>
      <c r="K37" s="8">
        <v>16</v>
      </c>
      <c r="L37" s="8">
        <f t="shared" si="2"/>
        <v>35</v>
      </c>
      <c r="M37" s="8">
        <f t="shared" si="3"/>
        <v>0</v>
      </c>
      <c r="N37" s="15">
        <f t="shared" si="4"/>
        <v>0</v>
      </c>
    </row>
    <row r="38" spans="1:14">
      <c r="A38" s="8" t="s">
        <v>41</v>
      </c>
      <c r="B38" s="8">
        <v>1400</v>
      </c>
      <c r="C38" s="10">
        <v>2.7488099999999999E-5</v>
      </c>
      <c r="D38" s="13">
        <v>0.88800000000000001</v>
      </c>
      <c r="E38" s="13">
        <v>46.66</v>
      </c>
      <c r="F38" s="13">
        <v>1.93</v>
      </c>
      <c r="G38" s="13">
        <v>0.497</v>
      </c>
      <c r="H38" s="8">
        <v>1</v>
      </c>
      <c r="I38" s="13">
        <f t="shared" si="15"/>
        <v>1.93</v>
      </c>
      <c r="J38" s="13">
        <f t="shared" si="16"/>
        <v>0.497</v>
      </c>
      <c r="K38" s="8">
        <v>1582</v>
      </c>
      <c r="L38" s="8">
        <f t="shared" si="2"/>
        <v>0</v>
      </c>
      <c r="M38" s="8">
        <f t="shared" si="3"/>
        <v>0</v>
      </c>
      <c r="N38" s="15">
        <f t="shared" si="4"/>
        <v>0</v>
      </c>
    </row>
    <row r="39" spans="1:14">
      <c r="A39" s="8" t="s">
        <v>41</v>
      </c>
      <c r="B39" s="8">
        <v>1300</v>
      </c>
      <c r="C39" s="10">
        <v>0.76616306980000004</v>
      </c>
      <c r="D39" s="13">
        <v>0.63100000000000001</v>
      </c>
      <c r="E39" s="13">
        <v>46.66</v>
      </c>
      <c r="F39" s="13">
        <v>2.1</v>
      </c>
      <c r="G39" s="13">
        <v>0.51600000000000001</v>
      </c>
      <c r="H39" s="8">
        <v>1</v>
      </c>
      <c r="I39" s="13">
        <f t="shared" si="15"/>
        <v>2.1</v>
      </c>
      <c r="J39" s="13">
        <f t="shared" si="16"/>
        <v>0.51600000000000001</v>
      </c>
      <c r="K39" s="8">
        <v>5101</v>
      </c>
      <c r="L39" s="8">
        <f t="shared" si="2"/>
        <v>2319</v>
      </c>
      <c r="M39" s="8">
        <f t="shared" si="3"/>
        <v>11</v>
      </c>
      <c r="N39" s="15">
        <f t="shared" si="4"/>
        <v>2.6</v>
      </c>
    </row>
    <row r="40" spans="1:14">
      <c r="C40" s="10">
        <f>SUM(C2:C39)</f>
        <v>48.204519675400007</v>
      </c>
      <c r="M40" s="8">
        <f>SUM(M2:M39)</f>
        <v>561</v>
      </c>
      <c r="N40" s="15">
        <f>SUM(N2:N39)</f>
        <v>111.49999999999997</v>
      </c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L1" sqref="L1:N2"/>
    </sheetView>
  </sheetViews>
  <sheetFormatPr defaultRowHeight="15"/>
  <cols>
    <col min="1" max="1" width="14.7109375" style="8" bestFit="1" customWidth="1"/>
    <col min="2" max="2" width="9.7109375" style="8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42578125" customWidth="1"/>
    <col min="13" max="13" width="8" bestFit="1" customWidth="1"/>
    <col min="14" max="14" width="7.710937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1300</v>
      </c>
      <c r="C2" s="10">
        <v>44.525361386199997</v>
      </c>
      <c r="D2" s="13">
        <v>0.69199999999999995</v>
      </c>
      <c r="E2" s="13">
        <v>46.66</v>
      </c>
      <c r="F2" s="13">
        <v>2.1</v>
      </c>
      <c r="G2" s="13">
        <v>0.51600000000000001</v>
      </c>
      <c r="H2" s="8">
        <v>1</v>
      </c>
      <c r="I2" s="13">
        <f>F2</f>
        <v>2.1</v>
      </c>
      <c r="J2" s="13">
        <f>G2</f>
        <v>0.51600000000000001</v>
      </c>
      <c r="K2" s="8">
        <v>59731</v>
      </c>
      <c r="L2" s="8">
        <f>ROUND(E2*D2*C2*102.79,0)</f>
        <v>147778</v>
      </c>
      <c r="M2" s="8">
        <f>ROUND(I2*L2*0.002205,0)</f>
        <v>684</v>
      </c>
      <c r="N2" s="15">
        <f>ROUND(J2*L2*0.002205,1)</f>
        <v>168.1</v>
      </c>
    </row>
    <row r="3" spans="1:14">
      <c r="A3" s="8" t="s">
        <v>41</v>
      </c>
      <c r="B3" s="8">
        <v>1400</v>
      </c>
      <c r="C3" s="10">
        <v>0.41686514000000002</v>
      </c>
      <c r="D3" s="13">
        <v>0.89</v>
      </c>
      <c r="E3" s="13">
        <v>46.66</v>
      </c>
      <c r="F3" s="13">
        <v>1.93</v>
      </c>
      <c r="G3" s="13">
        <v>0.497</v>
      </c>
      <c r="H3" s="8">
        <v>0</v>
      </c>
      <c r="I3" s="13">
        <f>0.7*F3</f>
        <v>1.351</v>
      </c>
      <c r="J3" s="13">
        <f>0.5*G3</f>
        <v>0.2485</v>
      </c>
      <c r="K3" s="8">
        <v>2612</v>
      </c>
      <c r="L3" s="8">
        <f t="shared" ref="L3:L52" si="0">ROUND(E3*D3*C3*102.79,0)</f>
        <v>1779</v>
      </c>
      <c r="M3" s="8">
        <f t="shared" ref="M3:M52" si="1">ROUND(I3*L3*0.002205,0)</f>
        <v>5</v>
      </c>
      <c r="N3" s="15">
        <f t="shared" ref="N3:N52" si="2">ROUND(J3*L3*0.002205,1)</f>
        <v>1</v>
      </c>
    </row>
    <row r="4" spans="1:14">
      <c r="A4" s="8" t="s">
        <v>41</v>
      </c>
      <c r="B4" s="8">
        <v>1400</v>
      </c>
      <c r="C4" s="10">
        <v>3.5511734908000001</v>
      </c>
      <c r="D4" s="13">
        <v>0.89</v>
      </c>
      <c r="E4" s="13">
        <v>46.66</v>
      </c>
      <c r="F4" s="13">
        <v>1.93</v>
      </c>
      <c r="G4" s="13">
        <v>0.497</v>
      </c>
      <c r="H4" s="8">
        <v>1</v>
      </c>
      <c r="I4" s="13">
        <f t="shared" ref="I4:I5" si="3">F4</f>
        <v>1.93</v>
      </c>
      <c r="J4" s="13">
        <f t="shared" ref="J4:J5" si="4">G4</f>
        <v>0.497</v>
      </c>
      <c r="K4" s="8">
        <v>7610</v>
      </c>
      <c r="L4" s="8">
        <f t="shared" si="0"/>
        <v>15159</v>
      </c>
      <c r="M4" s="8">
        <f t="shared" si="1"/>
        <v>65</v>
      </c>
      <c r="N4" s="15">
        <f t="shared" si="2"/>
        <v>16.600000000000001</v>
      </c>
    </row>
    <row r="5" spans="1:14">
      <c r="A5" s="8" t="s">
        <v>41</v>
      </c>
      <c r="B5" s="8">
        <v>1300</v>
      </c>
      <c r="C5" s="10">
        <v>3.4029278582</v>
      </c>
      <c r="D5" s="13">
        <v>0.67700000000000005</v>
      </c>
      <c r="E5" s="13">
        <v>46.66</v>
      </c>
      <c r="F5" s="13">
        <v>2.1</v>
      </c>
      <c r="G5" s="13">
        <v>0.51600000000000001</v>
      </c>
      <c r="H5" s="8">
        <v>1</v>
      </c>
      <c r="I5" s="13">
        <f t="shared" si="3"/>
        <v>2.1</v>
      </c>
      <c r="J5" s="13">
        <f t="shared" si="4"/>
        <v>0.51600000000000001</v>
      </c>
      <c r="K5" s="8">
        <v>36400</v>
      </c>
      <c r="L5" s="8">
        <f t="shared" si="0"/>
        <v>11049</v>
      </c>
      <c r="M5" s="8">
        <f t="shared" si="1"/>
        <v>51</v>
      </c>
      <c r="N5" s="15">
        <f t="shared" si="2"/>
        <v>12.6</v>
      </c>
    </row>
    <row r="6" spans="1:14">
      <c r="A6" s="8" t="s">
        <v>41</v>
      </c>
      <c r="B6" s="8">
        <v>1300</v>
      </c>
      <c r="C6" s="10">
        <v>0.24258887200000001</v>
      </c>
      <c r="D6" s="13">
        <v>0.67700000000000005</v>
      </c>
      <c r="E6" s="13">
        <v>46.66</v>
      </c>
      <c r="F6" s="13">
        <v>2.1</v>
      </c>
      <c r="G6" s="13">
        <v>0.51600000000000001</v>
      </c>
      <c r="H6" s="8">
        <v>0</v>
      </c>
      <c r="I6" s="13">
        <f>0.7*F6</f>
        <v>1.47</v>
      </c>
      <c r="J6" s="13">
        <f>0.5*G6</f>
        <v>0.25800000000000001</v>
      </c>
      <c r="K6" s="8">
        <v>787</v>
      </c>
      <c r="L6" s="8">
        <f t="shared" si="0"/>
        <v>788</v>
      </c>
      <c r="M6" s="8">
        <f t="shared" si="1"/>
        <v>3</v>
      </c>
      <c r="N6" s="15">
        <f t="shared" si="2"/>
        <v>0.4</v>
      </c>
    </row>
    <row r="7" spans="1:14">
      <c r="A7" s="8" t="s">
        <v>41</v>
      </c>
      <c r="B7" s="8">
        <v>1300</v>
      </c>
      <c r="C7" s="10">
        <v>0.18213621990000001</v>
      </c>
      <c r="D7" s="13">
        <v>0.69199999999999995</v>
      </c>
      <c r="E7" s="13">
        <v>46.66</v>
      </c>
      <c r="F7" s="13">
        <v>2.1</v>
      </c>
      <c r="G7" s="13">
        <v>0.51600000000000001</v>
      </c>
      <c r="H7" s="8">
        <v>1</v>
      </c>
      <c r="I7" s="13">
        <f>F7</f>
        <v>2.1</v>
      </c>
      <c r="J7" s="13">
        <f>G7</f>
        <v>0.51600000000000001</v>
      </c>
      <c r="K7" s="8">
        <v>335</v>
      </c>
      <c r="L7" s="8">
        <f t="shared" si="0"/>
        <v>605</v>
      </c>
      <c r="M7" s="8">
        <f t="shared" si="1"/>
        <v>3</v>
      </c>
      <c r="N7" s="15">
        <f t="shared" si="2"/>
        <v>0.7</v>
      </c>
    </row>
    <row r="8" spans="1:14">
      <c r="A8" s="8" t="s">
        <v>41</v>
      </c>
      <c r="B8" s="8">
        <v>1300</v>
      </c>
      <c r="C8" s="10">
        <v>5.1590650020000002</v>
      </c>
      <c r="D8" s="13">
        <v>0.69199999999999995</v>
      </c>
      <c r="E8" s="13">
        <v>46.66</v>
      </c>
      <c r="F8" s="13">
        <v>2.1</v>
      </c>
      <c r="G8" s="13">
        <v>0.51600000000000001</v>
      </c>
      <c r="H8" s="8">
        <v>0</v>
      </c>
      <c r="I8" s="13">
        <f>0.7*F8</f>
        <v>1.47</v>
      </c>
      <c r="J8" s="13">
        <f>0.5*G8</f>
        <v>0.25800000000000001</v>
      </c>
      <c r="K8" s="8">
        <v>8034</v>
      </c>
      <c r="L8" s="8">
        <f t="shared" si="0"/>
        <v>17123</v>
      </c>
      <c r="M8" s="8">
        <f t="shared" si="1"/>
        <v>56</v>
      </c>
      <c r="N8" s="15">
        <f t="shared" si="2"/>
        <v>9.6999999999999993</v>
      </c>
    </row>
    <row r="9" spans="1:14">
      <c r="A9" s="8" t="s">
        <v>41</v>
      </c>
      <c r="B9" s="8">
        <v>1400</v>
      </c>
      <c r="C9" s="10">
        <v>6.8173075800999996</v>
      </c>
      <c r="D9" s="13">
        <v>0.89</v>
      </c>
      <c r="E9" s="13">
        <v>46.66</v>
      </c>
      <c r="F9" s="13">
        <v>1.93</v>
      </c>
      <c r="G9" s="13">
        <v>0.497</v>
      </c>
      <c r="H9" s="8">
        <v>1</v>
      </c>
      <c r="I9" s="13">
        <f t="shared" ref="I9:I14" si="5">F9</f>
        <v>1.93</v>
      </c>
      <c r="J9" s="13">
        <f t="shared" ref="J9:J14" si="6">G9</f>
        <v>0.497</v>
      </c>
      <c r="K9" s="8">
        <v>12012</v>
      </c>
      <c r="L9" s="8">
        <f t="shared" si="0"/>
        <v>29100</v>
      </c>
      <c r="M9" s="8">
        <f t="shared" si="1"/>
        <v>124</v>
      </c>
      <c r="N9" s="15">
        <f t="shared" si="2"/>
        <v>31.9</v>
      </c>
    </row>
    <row r="10" spans="1:14">
      <c r="A10" s="8" t="s">
        <v>41</v>
      </c>
      <c r="B10" s="8">
        <v>1300</v>
      </c>
      <c r="C10" s="10">
        <v>0.76509105020000001</v>
      </c>
      <c r="D10" s="13">
        <v>0.69199999999999995</v>
      </c>
      <c r="E10" s="13">
        <v>46.66</v>
      </c>
      <c r="F10" s="13">
        <v>2.1</v>
      </c>
      <c r="G10" s="13">
        <v>0.51600000000000001</v>
      </c>
      <c r="H10" s="8">
        <v>1</v>
      </c>
      <c r="I10" s="13">
        <f t="shared" si="5"/>
        <v>2.1</v>
      </c>
      <c r="J10" s="13">
        <f t="shared" si="6"/>
        <v>0.51600000000000001</v>
      </c>
      <c r="K10" s="8">
        <v>1350</v>
      </c>
      <c r="L10" s="8">
        <f t="shared" si="0"/>
        <v>2539</v>
      </c>
      <c r="M10" s="8">
        <f t="shared" si="1"/>
        <v>12</v>
      </c>
      <c r="N10" s="15">
        <f t="shared" si="2"/>
        <v>2.9</v>
      </c>
    </row>
    <row r="11" spans="1:14">
      <c r="A11" s="8" t="s">
        <v>41</v>
      </c>
      <c r="B11" s="8">
        <v>8140</v>
      </c>
      <c r="C11" s="10">
        <v>2.0982771E-3</v>
      </c>
      <c r="D11" s="13">
        <v>0.74</v>
      </c>
      <c r="E11" s="13">
        <v>46.66</v>
      </c>
      <c r="F11" s="13">
        <v>1.18</v>
      </c>
      <c r="G11" s="13">
        <v>0.48</v>
      </c>
      <c r="H11" s="8">
        <v>1</v>
      </c>
      <c r="I11" s="13">
        <f t="shared" si="5"/>
        <v>1.18</v>
      </c>
      <c r="J11" s="13">
        <f t="shared" si="6"/>
        <v>0.48</v>
      </c>
      <c r="K11" s="8">
        <v>3701</v>
      </c>
      <c r="L11" s="8">
        <f t="shared" si="0"/>
        <v>7</v>
      </c>
      <c r="M11" s="8">
        <f t="shared" si="1"/>
        <v>0</v>
      </c>
      <c r="N11" s="15">
        <f t="shared" si="2"/>
        <v>0</v>
      </c>
    </row>
    <row r="12" spans="1:14">
      <c r="A12" s="8" t="s">
        <v>41</v>
      </c>
      <c r="B12" s="8">
        <v>1400</v>
      </c>
      <c r="C12" s="10">
        <v>8.7358993000000006E-3</v>
      </c>
      <c r="D12" s="13">
        <v>0.89</v>
      </c>
      <c r="E12" s="13">
        <v>46.66</v>
      </c>
      <c r="F12" s="13">
        <v>1.93</v>
      </c>
      <c r="G12" s="13">
        <v>0.497</v>
      </c>
      <c r="H12" s="8">
        <v>1</v>
      </c>
      <c r="I12" s="13">
        <f t="shared" si="5"/>
        <v>1.93</v>
      </c>
      <c r="J12" s="13">
        <f t="shared" si="6"/>
        <v>0.497</v>
      </c>
      <c r="K12" s="8">
        <v>2864</v>
      </c>
      <c r="L12" s="8">
        <f t="shared" si="0"/>
        <v>37</v>
      </c>
      <c r="M12" s="8">
        <f t="shared" si="1"/>
        <v>0</v>
      </c>
      <c r="N12" s="15">
        <f t="shared" si="2"/>
        <v>0</v>
      </c>
    </row>
    <row r="13" spans="1:14">
      <c r="A13" s="8" t="s">
        <v>41</v>
      </c>
      <c r="B13" s="8">
        <v>1300</v>
      </c>
      <c r="C13" s="10">
        <v>1.9724851799999998E-2</v>
      </c>
      <c r="D13" s="13">
        <v>0.67700000000000005</v>
      </c>
      <c r="E13" s="13">
        <v>46.66</v>
      </c>
      <c r="F13" s="13">
        <v>2.1</v>
      </c>
      <c r="G13" s="13">
        <v>0.51600000000000001</v>
      </c>
      <c r="H13" s="8">
        <v>1</v>
      </c>
      <c r="I13" s="13">
        <f t="shared" si="5"/>
        <v>2.1</v>
      </c>
      <c r="J13" s="13">
        <f t="shared" si="6"/>
        <v>0.51600000000000001</v>
      </c>
      <c r="K13" s="8">
        <v>28</v>
      </c>
      <c r="L13" s="8">
        <f t="shared" si="0"/>
        <v>64</v>
      </c>
      <c r="M13" s="8">
        <f t="shared" si="1"/>
        <v>0</v>
      </c>
      <c r="N13" s="15">
        <f t="shared" si="2"/>
        <v>0.1</v>
      </c>
    </row>
    <row r="14" spans="1:14">
      <c r="A14" s="8" t="s">
        <v>41</v>
      </c>
      <c r="B14" s="8">
        <v>1400</v>
      </c>
      <c r="C14" s="10">
        <v>2.3662899930000001</v>
      </c>
      <c r="D14" s="13">
        <v>0.88800000000000001</v>
      </c>
      <c r="E14" s="13">
        <v>46.66</v>
      </c>
      <c r="F14" s="13">
        <v>1.93</v>
      </c>
      <c r="G14" s="13">
        <v>0.497</v>
      </c>
      <c r="H14" s="8">
        <v>1</v>
      </c>
      <c r="I14" s="13">
        <f t="shared" si="5"/>
        <v>1.93</v>
      </c>
      <c r="J14" s="13">
        <f t="shared" si="6"/>
        <v>0.497</v>
      </c>
      <c r="K14" s="8">
        <v>3649</v>
      </c>
      <c r="L14" s="8">
        <f t="shared" si="0"/>
        <v>10078</v>
      </c>
      <c r="M14" s="8">
        <f t="shared" si="1"/>
        <v>43</v>
      </c>
      <c r="N14" s="15">
        <f t="shared" si="2"/>
        <v>11</v>
      </c>
    </row>
    <row r="15" spans="1:14">
      <c r="A15" s="8" t="s">
        <v>41</v>
      </c>
      <c r="B15" s="8">
        <v>1400</v>
      </c>
      <c r="C15" s="10">
        <v>9.0743295599999996E-2</v>
      </c>
      <c r="D15" s="13">
        <v>0.88800000000000001</v>
      </c>
      <c r="E15" s="13">
        <v>46.66</v>
      </c>
      <c r="F15" s="13">
        <v>1.93</v>
      </c>
      <c r="G15" s="13">
        <v>0.497</v>
      </c>
      <c r="H15" s="8">
        <v>0</v>
      </c>
      <c r="I15" s="13">
        <f t="shared" ref="I15:I22" si="7">0.7*F15</f>
        <v>1.351</v>
      </c>
      <c r="J15" s="13">
        <f t="shared" ref="J15:J22" si="8">0.5*G15</f>
        <v>0.2485</v>
      </c>
      <c r="K15" s="8">
        <v>135</v>
      </c>
      <c r="L15" s="8">
        <f t="shared" si="0"/>
        <v>386</v>
      </c>
      <c r="M15" s="8">
        <f t="shared" si="1"/>
        <v>1</v>
      </c>
      <c r="N15" s="15">
        <f t="shared" si="2"/>
        <v>0.2</v>
      </c>
    </row>
    <row r="16" spans="1:14">
      <c r="A16" s="8" t="s">
        <v>41</v>
      </c>
      <c r="B16" s="8">
        <v>1300</v>
      </c>
      <c r="C16" s="10">
        <v>0.2781167893</v>
      </c>
      <c r="D16" s="13">
        <v>0.69199999999999995</v>
      </c>
      <c r="E16" s="13">
        <v>46.66</v>
      </c>
      <c r="F16" s="13">
        <v>2.1</v>
      </c>
      <c r="G16" s="13">
        <v>0.51600000000000001</v>
      </c>
      <c r="H16" s="8">
        <v>0</v>
      </c>
      <c r="I16" s="13">
        <f t="shared" si="7"/>
        <v>1.47</v>
      </c>
      <c r="J16" s="13">
        <f t="shared" si="8"/>
        <v>0.25800000000000001</v>
      </c>
      <c r="K16" s="8">
        <v>323</v>
      </c>
      <c r="L16" s="8">
        <f t="shared" si="0"/>
        <v>923</v>
      </c>
      <c r="M16" s="8">
        <f t="shared" si="1"/>
        <v>3</v>
      </c>
      <c r="N16" s="15">
        <f t="shared" si="2"/>
        <v>0.5</v>
      </c>
    </row>
    <row r="17" spans="1:14">
      <c r="A17" s="8" t="s">
        <v>41</v>
      </c>
      <c r="B17" s="8">
        <v>1400</v>
      </c>
      <c r="C17" s="10">
        <v>0.21469127020000001</v>
      </c>
      <c r="D17" s="13">
        <v>0.88800000000000001</v>
      </c>
      <c r="E17" s="13">
        <v>46.66</v>
      </c>
      <c r="F17" s="13">
        <v>1.93</v>
      </c>
      <c r="G17" s="13">
        <v>0.497</v>
      </c>
      <c r="H17" s="8">
        <v>0</v>
      </c>
      <c r="I17" s="13">
        <f t="shared" si="7"/>
        <v>1.351</v>
      </c>
      <c r="J17" s="13">
        <f t="shared" si="8"/>
        <v>0.2485</v>
      </c>
      <c r="K17" s="8">
        <v>320</v>
      </c>
      <c r="L17" s="8">
        <f t="shared" si="0"/>
        <v>914</v>
      </c>
      <c r="M17" s="8">
        <f t="shared" si="1"/>
        <v>3</v>
      </c>
      <c r="N17" s="15">
        <f t="shared" si="2"/>
        <v>0.5</v>
      </c>
    </row>
    <row r="18" spans="1:14">
      <c r="A18" s="8" t="s">
        <v>41</v>
      </c>
      <c r="B18" s="8">
        <v>1300</v>
      </c>
      <c r="C18" s="10">
        <v>0.24137764419999999</v>
      </c>
      <c r="D18" s="13">
        <v>0.69199999999999995</v>
      </c>
      <c r="E18" s="13">
        <v>46.66</v>
      </c>
      <c r="F18" s="13">
        <v>2.1</v>
      </c>
      <c r="G18" s="13">
        <v>0.51600000000000001</v>
      </c>
      <c r="H18" s="8">
        <v>0</v>
      </c>
      <c r="I18" s="13">
        <f t="shared" si="7"/>
        <v>1.47</v>
      </c>
      <c r="J18" s="13">
        <f t="shared" si="8"/>
        <v>0.25800000000000001</v>
      </c>
      <c r="K18" s="8">
        <v>281</v>
      </c>
      <c r="L18" s="8">
        <f t="shared" si="0"/>
        <v>801</v>
      </c>
      <c r="M18" s="8">
        <f t="shared" si="1"/>
        <v>3</v>
      </c>
      <c r="N18" s="15">
        <f t="shared" si="2"/>
        <v>0.5</v>
      </c>
    </row>
    <row r="19" spans="1:14">
      <c r="A19" s="8" t="s">
        <v>41</v>
      </c>
      <c r="B19" s="8">
        <v>1300</v>
      </c>
      <c r="C19" s="10">
        <v>1.5672020211</v>
      </c>
      <c r="D19" s="13">
        <v>0.69199999999999995</v>
      </c>
      <c r="E19" s="13">
        <v>46.66</v>
      </c>
      <c r="F19" s="13">
        <v>2.1</v>
      </c>
      <c r="G19" s="13">
        <v>0.51600000000000001</v>
      </c>
      <c r="H19" s="8">
        <v>0</v>
      </c>
      <c r="I19" s="13">
        <f t="shared" si="7"/>
        <v>1.47</v>
      </c>
      <c r="J19" s="13">
        <f t="shared" si="8"/>
        <v>0.25800000000000001</v>
      </c>
      <c r="K19" s="8">
        <v>1823</v>
      </c>
      <c r="L19" s="8">
        <f t="shared" si="0"/>
        <v>5201</v>
      </c>
      <c r="M19" s="8">
        <f t="shared" si="1"/>
        <v>17</v>
      </c>
      <c r="N19" s="15">
        <f t="shared" si="2"/>
        <v>3</v>
      </c>
    </row>
    <row r="20" spans="1:14">
      <c r="A20" s="8" t="s">
        <v>41</v>
      </c>
      <c r="B20" s="8">
        <v>1300</v>
      </c>
      <c r="C20" s="10">
        <v>0.46680996499999999</v>
      </c>
      <c r="D20" s="13">
        <v>0.69199999999999995</v>
      </c>
      <c r="E20" s="13">
        <v>46.66</v>
      </c>
      <c r="F20" s="13">
        <v>2.1</v>
      </c>
      <c r="G20" s="13">
        <v>0.51600000000000001</v>
      </c>
      <c r="H20" s="8">
        <v>0</v>
      </c>
      <c r="I20" s="13">
        <f t="shared" si="7"/>
        <v>1.47</v>
      </c>
      <c r="J20" s="13">
        <f t="shared" si="8"/>
        <v>0.25800000000000001</v>
      </c>
      <c r="K20" s="8">
        <v>543</v>
      </c>
      <c r="L20" s="8">
        <f t="shared" si="0"/>
        <v>1549</v>
      </c>
      <c r="M20" s="8">
        <f t="shared" si="1"/>
        <v>5</v>
      </c>
      <c r="N20" s="15">
        <f t="shared" si="2"/>
        <v>0.9</v>
      </c>
    </row>
    <row r="21" spans="1:14">
      <c r="A21" s="8" t="s">
        <v>41</v>
      </c>
      <c r="B21" s="8">
        <v>1400</v>
      </c>
      <c r="C21" s="10">
        <v>0.18948450450000001</v>
      </c>
      <c r="D21" s="13">
        <v>0.89</v>
      </c>
      <c r="E21" s="13">
        <v>46.66</v>
      </c>
      <c r="F21" s="13">
        <v>1.93</v>
      </c>
      <c r="G21" s="13">
        <v>0.497</v>
      </c>
      <c r="H21" s="8">
        <v>0</v>
      </c>
      <c r="I21" s="13">
        <f t="shared" si="7"/>
        <v>1.351</v>
      </c>
      <c r="J21" s="13">
        <f t="shared" si="8"/>
        <v>0.2485</v>
      </c>
      <c r="K21" s="8">
        <v>283</v>
      </c>
      <c r="L21" s="8">
        <f t="shared" si="0"/>
        <v>809</v>
      </c>
      <c r="M21" s="8">
        <f t="shared" si="1"/>
        <v>2</v>
      </c>
      <c r="N21" s="15">
        <f t="shared" si="2"/>
        <v>0.4</v>
      </c>
    </row>
    <row r="22" spans="1:14">
      <c r="A22" s="8" t="s">
        <v>41</v>
      </c>
      <c r="B22" s="8">
        <v>1300</v>
      </c>
      <c r="C22" s="10">
        <v>0.10436472199999999</v>
      </c>
      <c r="D22" s="13">
        <v>0.67700000000000005</v>
      </c>
      <c r="E22" s="13">
        <v>46.66</v>
      </c>
      <c r="F22" s="13">
        <v>2.1</v>
      </c>
      <c r="G22" s="13">
        <v>0.51600000000000001</v>
      </c>
      <c r="H22" s="8">
        <v>0</v>
      </c>
      <c r="I22" s="13">
        <f t="shared" si="7"/>
        <v>1.47</v>
      </c>
      <c r="J22" s="13">
        <f t="shared" si="8"/>
        <v>0.25800000000000001</v>
      </c>
      <c r="K22" s="8">
        <v>119</v>
      </c>
      <c r="L22" s="8">
        <f t="shared" si="0"/>
        <v>339</v>
      </c>
      <c r="M22" s="8">
        <f t="shared" si="1"/>
        <v>1</v>
      </c>
      <c r="N22" s="15">
        <f t="shared" si="2"/>
        <v>0.2</v>
      </c>
    </row>
    <row r="23" spans="1:14">
      <c r="A23" s="8" t="s">
        <v>41</v>
      </c>
      <c r="B23" s="8">
        <v>1300</v>
      </c>
      <c r="C23" s="10">
        <v>6.3288939799999999E-2</v>
      </c>
      <c r="D23" s="13">
        <v>0.67700000000000005</v>
      </c>
      <c r="E23" s="13">
        <v>46.66</v>
      </c>
      <c r="F23" s="13">
        <v>2.1</v>
      </c>
      <c r="G23" s="13">
        <v>0.51600000000000001</v>
      </c>
      <c r="H23" s="8">
        <v>1</v>
      </c>
      <c r="I23" s="13">
        <f t="shared" ref="I23:I24" si="9">F23</f>
        <v>2.1</v>
      </c>
      <c r="J23" s="13">
        <f t="shared" ref="J23:J24" si="10">G23</f>
        <v>0.51600000000000001</v>
      </c>
      <c r="K23" s="8">
        <v>72</v>
      </c>
      <c r="L23" s="8">
        <f t="shared" si="0"/>
        <v>206</v>
      </c>
      <c r="M23" s="8">
        <f t="shared" si="1"/>
        <v>1</v>
      </c>
      <c r="N23" s="15">
        <f t="shared" si="2"/>
        <v>0.2</v>
      </c>
    </row>
    <row r="24" spans="1:14">
      <c r="A24" s="8" t="s">
        <v>41</v>
      </c>
      <c r="B24" s="8">
        <v>1300</v>
      </c>
      <c r="C24" s="10">
        <v>0.68449277580000001</v>
      </c>
      <c r="D24" s="13">
        <v>0.67700000000000005</v>
      </c>
      <c r="E24" s="13">
        <v>46.66</v>
      </c>
      <c r="F24" s="13">
        <v>2.1</v>
      </c>
      <c r="G24" s="13">
        <v>0.51600000000000001</v>
      </c>
      <c r="H24" s="8">
        <v>1</v>
      </c>
      <c r="I24" s="13">
        <f t="shared" si="9"/>
        <v>2.1</v>
      </c>
      <c r="J24" s="13">
        <f t="shared" si="10"/>
        <v>0.51600000000000001</v>
      </c>
      <c r="K24" s="8">
        <v>779</v>
      </c>
      <c r="L24" s="8">
        <f t="shared" si="0"/>
        <v>2223</v>
      </c>
      <c r="M24" s="8">
        <f t="shared" si="1"/>
        <v>10</v>
      </c>
      <c r="N24" s="15">
        <f t="shared" si="2"/>
        <v>2.5</v>
      </c>
    </row>
    <row r="25" spans="1:14">
      <c r="A25" s="8" t="s">
        <v>41</v>
      </c>
      <c r="B25" s="8">
        <v>1300</v>
      </c>
      <c r="C25" s="10">
        <v>0.68256447389999997</v>
      </c>
      <c r="D25" s="13">
        <v>0.67700000000000005</v>
      </c>
      <c r="E25" s="13">
        <v>46.66</v>
      </c>
      <c r="F25" s="13">
        <v>2.1</v>
      </c>
      <c r="G25" s="13">
        <v>0.51600000000000001</v>
      </c>
      <c r="H25" s="8">
        <v>0</v>
      </c>
      <c r="I25" s="13">
        <f t="shared" ref="I25:I27" si="11">0.7*F25</f>
        <v>1.47</v>
      </c>
      <c r="J25" s="13">
        <f t="shared" ref="J25:J27" si="12">0.5*G25</f>
        <v>0.25800000000000001</v>
      </c>
      <c r="K25" s="8">
        <v>777</v>
      </c>
      <c r="L25" s="8">
        <f t="shared" si="0"/>
        <v>2216</v>
      </c>
      <c r="M25" s="8">
        <f t="shared" si="1"/>
        <v>7</v>
      </c>
      <c r="N25" s="15">
        <f t="shared" si="2"/>
        <v>1.3</v>
      </c>
    </row>
    <row r="26" spans="1:14">
      <c r="A26" s="8" t="s">
        <v>41</v>
      </c>
      <c r="B26" s="8">
        <v>1300</v>
      </c>
      <c r="C26" s="10">
        <v>4.8968754099999998E-2</v>
      </c>
      <c r="D26" s="13">
        <v>0.73299999999999998</v>
      </c>
      <c r="E26" s="13">
        <v>46.66</v>
      </c>
      <c r="F26" s="13">
        <v>2.1</v>
      </c>
      <c r="G26" s="13">
        <v>0.51600000000000001</v>
      </c>
      <c r="H26" s="8">
        <v>0</v>
      </c>
      <c r="I26" s="13">
        <f t="shared" si="11"/>
        <v>1.47</v>
      </c>
      <c r="J26" s="13">
        <f t="shared" si="12"/>
        <v>0.25800000000000001</v>
      </c>
      <c r="K26" s="8">
        <v>60</v>
      </c>
      <c r="L26" s="8">
        <f t="shared" si="0"/>
        <v>172</v>
      </c>
      <c r="M26" s="8">
        <f t="shared" si="1"/>
        <v>1</v>
      </c>
      <c r="N26" s="15">
        <f t="shared" si="2"/>
        <v>0.1</v>
      </c>
    </row>
    <row r="27" spans="1:14">
      <c r="A27" s="8" t="s">
        <v>41</v>
      </c>
      <c r="B27" s="8">
        <v>1300</v>
      </c>
      <c r="C27" s="10">
        <v>1.21884738E-2</v>
      </c>
      <c r="D27" s="13">
        <v>0.69199999999999995</v>
      </c>
      <c r="E27" s="13">
        <v>46.66</v>
      </c>
      <c r="F27" s="13">
        <v>2.1</v>
      </c>
      <c r="G27" s="13">
        <v>0.51600000000000001</v>
      </c>
      <c r="H27" s="8">
        <v>0</v>
      </c>
      <c r="I27" s="13">
        <f t="shared" si="11"/>
        <v>1.47</v>
      </c>
      <c r="J27" s="13">
        <f t="shared" si="12"/>
        <v>0.25800000000000001</v>
      </c>
      <c r="K27" s="8">
        <v>14</v>
      </c>
      <c r="L27" s="8">
        <f t="shared" si="0"/>
        <v>40</v>
      </c>
      <c r="M27" s="8">
        <f t="shared" si="1"/>
        <v>0</v>
      </c>
      <c r="N27" s="15">
        <f t="shared" si="2"/>
        <v>0</v>
      </c>
    </row>
    <row r="28" spans="1:14">
      <c r="A28" s="8" t="s">
        <v>41</v>
      </c>
      <c r="B28" s="8">
        <v>4340</v>
      </c>
      <c r="C28" s="10">
        <v>3.173361162</v>
      </c>
      <c r="D28" s="13">
        <v>0.309</v>
      </c>
      <c r="E28" s="13">
        <v>46.66</v>
      </c>
      <c r="F28" s="13">
        <v>0.7</v>
      </c>
      <c r="G28" s="13">
        <v>0.09</v>
      </c>
      <c r="H28" s="8">
        <v>1</v>
      </c>
      <c r="I28" s="13">
        <f t="shared" ref="I28:I29" si="13">F28</f>
        <v>0.7</v>
      </c>
      <c r="J28" s="13">
        <f t="shared" ref="J28:J29" si="14">G28</f>
        <v>0.09</v>
      </c>
      <c r="K28" s="8">
        <v>1677</v>
      </c>
      <c r="L28" s="8">
        <f t="shared" si="0"/>
        <v>4703</v>
      </c>
      <c r="M28" s="8">
        <f t="shared" si="1"/>
        <v>7</v>
      </c>
      <c r="N28" s="15">
        <f t="shared" si="2"/>
        <v>0.9</v>
      </c>
    </row>
    <row r="29" spans="1:14">
      <c r="A29" s="8" t="s">
        <v>41</v>
      </c>
      <c r="B29" s="8">
        <v>4340</v>
      </c>
      <c r="C29" s="10">
        <v>0.2423688369</v>
      </c>
      <c r="D29" s="13">
        <v>0.309</v>
      </c>
      <c r="E29" s="13">
        <v>46.66</v>
      </c>
      <c r="F29" s="13">
        <v>0.7</v>
      </c>
      <c r="G29" s="13">
        <v>0.09</v>
      </c>
      <c r="H29" s="8">
        <v>1</v>
      </c>
      <c r="I29" s="13">
        <f t="shared" si="13"/>
        <v>0.7</v>
      </c>
      <c r="J29" s="13">
        <f t="shared" si="14"/>
        <v>0.09</v>
      </c>
      <c r="K29" s="8">
        <v>126</v>
      </c>
      <c r="L29" s="8">
        <f t="shared" si="0"/>
        <v>359</v>
      </c>
      <c r="M29" s="8">
        <f t="shared" si="1"/>
        <v>1</v>
      </c>
      <c r="N29" s="15">
        <f t="shared" si="2"/>
        <v>0.1</v>
      </c>
    </row>
    <row r="30" spans="1:14">
      <c r="A30" s="8" t="s">
        <v>41</v>
      </c>
      <c r="B30" s="8">
        <v>1300</v>
      </c>
      <c r="C30" s="10">
        <v>6.1770224945000001</v>
      </c>
      <c r="D30" s="13">
        <v>0.69199999999999995</v>
      </c>
      <c r="E30" s="13">
        <v>46.66</v>
      </c>
      <c r="F30" s="13">
        <v>2.1</v>
      </c>
      <c r="G30" s="13">
        <v>0.51600000000000001</v>
      </c>
      <c r="H30" s="8">
        <v>1</v>
      </c>
      <c r="I30" s="13">
        <f>F30</f>
        <v>2.1</v>
      </c>
      <c r="J30" s="13">
        <f>G30</f>
        <v>0.51600000000000001</v>
      </c>
      <c r="K30" s="8">
        <v>13872</v>
      </c>
      <c r="L30" s="8">
        <f t="shared" si="0"/>
        <v>20501</v>
      </c>
      <c r="M30" s="8">
        <f t="shared" si="1"/>
        <v>95</v>
      </c>
      <c r="N30" s="15">
        <f t="shared" si="2"/>
        <v>23.3</v>
      </c>
    </row>
    <row r="31" spans="1:14">
      <c r="A31" s="8" t="s">
        <v>41</v>
      </c>
      <c r="B31" s="8">
        <v>1400</v>
      </c>
      <c r="C31" s="10">
        <v>0.42063376050000001</v>
      </c>
      <c r="D31" s="13">
        <v>0.89</v>
      </c>
      <c r="E31" s="13">
        <v>46.66</v>
      </c>
      <c r="F31" s="13">
        <v>1.93</v>
      </c>
      <c r="G31" s="13">
        <v>0.497</v>
      </c>
      <c r="H31" s="8">
        <v>0</v>
      </c>
      <c r="I31" s="13">
        <f t="shared" ref="I31:I33" si="15">0.7*F31</f>
        <v>1.351</v>
      </c>
      <c r="J31" s="13">
        <f t="shared" ref="J31:J33" si="16">0.5*G31</f>
        <v>0.2485</v>
      </c>
      <c r="K31" s="8">
        <v>629</v>
      </c>
      <c r="L31" s="8">
        <f t="shared" si="0"/>
        <v>1796</v>
      </c>
      <c r="M31" s="8">
        <f t="shared" si="1"/>
        <v>5</v>
      </c>
      <c r="N31" s="15">
        <f t="shared" si="2"/>
        <v>1</v>
      </c>
    </row>
    <row r="32" spans="1:14">
      <c r="A32" s="8" t="s">
        <v>41</v>
      </c>
      <c r="B32" s="8">
        <v>1400</v>
      </c>
      <c r="C32" s="10">
        <v>0.17889364890000001</v>
      </c>
      <c r="D32" s="13">
        <v>0.88800000000000001</v>
      </c>
      <c r="E32" s="13">
        <v>46.66</v>
      </c>
      <c r="F32" s="13">
        <v>1.93</v>
      </c>
      <c r="G32" s="13">
        <v>0.497</v>
      </c>
      <c r="H32" s="8">
        <v>0</v>
      </c>
      <c r="I32" s="13">
        <f t="shared" si="15"/>
        <v>1.351</v>
      </c>
      <c r="J32" s="13">
        <f t="shared" si="16"/>
        <v>0.2485</v>
      </c>
      <c r="K32" s="8">
        <v>267</v>
      </c>
      <c r="L32" s="8">
        <f t="shared" si="0"/>
        <v>762</v>
      </c>
      <c r="M32" s="8">
        <f t="shared" si="1"/>
        <v>2</v>
      </c>
      <c r="N32" s="15">
        <f t="shared" si="2"/>
        <v>0.4</v>
      </c>
    </row>
    <row r="33" spans="1:14">
      <c r="A33" s="8" t="s">
        <v>41</v>
      </c>
      <c r="B33" s="8">
        <v>1300</v>
      </c>
      <c r="C33" s="10">
        <v>0.721723212</v>
      </c>
      <c r="D33" s="13">
        <v>0.69199999999999995</v>
      </c>
      <c r="E33" s="13">
        <v>46.66</v>
      </c>
      <c r="F33" s="13">
        <v>2.1</v>
      </c>
      <c r="G33" s="13">
        <v>0.51600000000000001</v>
      </c>
      <c r="H33" s="8">
        <v>0</v>
      </c>
      <c r="I33" s="13">
        <f t="shared" si="15"/>
        <v>1.47</v>
      </c>
      <c r="J33" s="13">
        <f t="shared" si="16"/>
        <v>0.25800000000000001</v>
      </c>
      <c r="K33" s="8">
        <v>839</v>
      </c>
      <c r="L33" s="8">
        <f t="shared" si="0"/>
        <v>2395</v>
      </c>
      <c r="M33" s="8">
        <f t="shared" si="1"/>
        <v>8</v>
      </c>
      <c r="N33" s="15">
        <f t="shared" si="2"/>
        <v>1.4</v>
      </c>
    </row>
    <row r="34" spans="1:14">
      <c r="A34" s="8" t="s">
        <v>41</v>
      </c>
      <c r="B34" s="8">
        <v>1300</v>
      </c>
      <c r="C34" s="10">
        <v>0.81357178880000003</v>
      </c>
      <c r="D34" s="13">
        <v>0.73299999999999998</v>
      </c>
      <c r="E34" s="13">
        <v>46.66</v>
      </c>
      <c r="F34" s="13">
        <v>2.1</v>
      </c>
      <c r="G34" s="13">
        <v>0.51600000000000001</v>
      </c>
      <c r="H34" s="8">
        <v>1</v>
      </c>
      <c r="I34" s="13">
        <f>F34</f>
        <v>2.1</v>
      </c>
      <c r="J34" s="13">
        <f>G34</f>
        <v>0.51600000000000001</v>
      </c>
      <c r="K34" s="8">
        <v>2895</v>
      </c>
      <c r="L34" s="8">
        <f t="shared" si="0"/>
        <v>2860</v>
      </c>
      <c r="M34" s="8">
        <f t="shared" si="1"/>
        <v>13</v>
      </c>
      <c r="N34" s="15">
        <f t="shared" si="2"/>
        <v>3.3</v>
      </c>
    </row>
    <row r="35" spans="1:14">
      <c r="A35" s="8" t="s">
        <v>41</v>
      </c>
      <c r="B35" s="8">
        <v>1300</v>
      </c>
      <c r="C35" s="10">
        <v>0.1394931157</v>
      </c>
      <c r="D35" s="13">
        <v>0.67700000000000005</v>
      </c>
      <c r="E35" s="13">
        <v>46.66</v>
      </c>
      <c r="F35" s="13">
        <v>2.1</v>
      </c>
      <c r="G35" s="13">
        <v>0.51600000000000001</v>
      </c>
      <c r="H35" s="8">
        <v>0</v>
      </c>
      <c r="I35" s="13">
        <f>0.7*F35</f>
        <v>1.47</v>
      </c>
      <c r="J35" s="13">
        <f>0.5*G35</f>
        <v>0.25800000000000001</v>
      </c>
      <c r="K35" s="8">
        <v>159</v>
      </c>
      <c r="L35" s="8">
        <f t="shared" si="0"/>
        <v>453</v>
      </c>
      <c r="M35" s="8">
        <f t="shared" si="1"/>
        <v>1</v>
      </c>
      <c r="N35" s="15">
        <f t="shared" si="2"/>
        <v>0.3</v>
      </c>
    </row>
    <row r="36" spans="1:14">
      <c r="A36" s="8" t="s">
        <v>41</v>
      </c>
      <c r="B36" s="8">
        <v>1800</v>
      </c>
      <c r="C36" s="10">
        <v>0.18208829000000001</v>
      </c>
      <c r="D36" s="13">
        <v>0.182</v>
      </c>
      <c r="E36" s="13">
        <v>46.66</v>
      </c>
      <c r="F36" s="13">
        <v>1.25</v>
      </c>
      <c r="G36" s="13">
        <v>0.08</v>
      </c>
      <c r="H36" s="8">
        <v>1</v>
      </c>
      <c r="I36" s="13">
        <f t="shared" ref="I36:I39" si="17">F36</f>
        <v>1.25</v>
      </c>
      <c r="J36" s="13">
        <f t="shared" ref="J36:J39" si="18">G36</f>
        <v>0.08</v>
      </c>
      <c r="K36" s="8">
        <v>56</v>
      </c>
      <c r="L36" s="8">
        <f t="shared" si="0"/>
        <v>159</v>
      </c>
      <c r="M36" s="8">
        <f t="shared" si="1"/>
        <v>0</v>
      </c>
      <c r="N36" s="15">
        <f t="shared" si="2"/>
        <v>0</v>
      </c>
    </row>
    <row r="37" spans="1:14">
      <c r="A37" s="8" t="s">
        <v>41</v>
      </c>
      <c r="B37" s="8">
        <v>1300</v>
      </c>
      <c r="C37" s="10">
        <v>2.168424E-4</v>
      </c>
      <c r="D37" s="13">
        <v>0.67700000000000005</v>
      </c>
      <c r="E37" s="13">
        <v>46.66</v>
      </c>
      <c r="F37" s="13">
        <v>2.1</v>
      </c>
      <c r="G37" s="13">
        <v>0.51600000000000001</v>
      </c>
      <c r="H37" s="8">
        <v>1</v>
      </c>
      <c r="I37" s="13">
        <f t="shared" si="17"/>
        <v>2.1</v>
      </c>
      <c r="J37" s="13">
        <f t="shared" si="18"/>
        <v>0.51600000000000001</v>
      </c>
      <c r="K37" s="8">
        <v>0</v>
      </c>
      <c r="L37" s="8">
        <f t="shared" si="0"/>
        <v>1</v>
      </c>
      <c r="M37" s="8">
        <f t="shared" si="1"/>
        <v>0</v>
      </c>
      <c r="N37" s="15">
        <f t="shared" si="2"/>
        <v>0</v>
      </c>
    </row>
    <row r="38" spans="1:14">
      <c r="A38" s="8" t="s">
        <v>41</v>
      </c>
      <c r="B38" s="8">
        <v>1700</v>
      </c>
      <c r="C38" s="10">
        <v>0.4369082836</v>
      </c>
      <c r="D38" s="13">
        <v>0.78600000000000003</v>
      </c>
      <c r="E38" s="13">
        <v>46.66</v>
      </c>
      <c r="F38" s="13">
        <v>1.8</v>
      </c>
      <c r="G38" s="13">
        <v>0.47799999999999998</v>
      </c>
      <c r="H38" s="8">
        <v>1</v>
      </c>
      <c r="I38" s="13">
        <f t="shared" si="17"/>
        <v>1.8</v>
      </c>
      <c r="J38" s="13">
        <f t="shared" si="18"/>
        <v>0.47799999999999998</v>
      </c>
      <c r="K38" s="8">
        <v>577</v>
      </c>
      <c r="L38" s="8">
        <f t="shared" si="0"/>
        <v>1647</v>
      </c>
      <c r="M38" s="8">
        <f t="shared" si="1"/>
        <v>7</v>
      </c>
      <c r="N38" s="15">
        <f t="shared" si="2"/>
        <v>1.7</v>
      </c>
    </row>
    <row r="39" spans="1:14">
      <c r="A39" s="8" t="s">
        <v>41</v>
      </c>
      <c r="B39" s="8">
        <v>1700</v>
      </c>
      <c r="C39" s="10">
        <v>0.91954002570000004</v>
      </c>
      <c r="D39" s="13">
        <v>0.77</v>
      </c>
      <c r="E39" s="13">
        <v>46.66</v>
      </c>
      <c r="F39" s="13">
        <v>1.8</v>
      </c>
      <c r="G39" s="13">
        <v>0.47799999999999998</v>
      </c>
      <c r="H39" s="8">
        <v>1</v>
      </c>
      <c r="I39" s="13">
        <f t="shared" si="17"/>
        <v>1.8</v>
      </c>
      <c r="J39" s="13">
        <f t="shared" si="18"/>
        <v>0.47799999999999998</v>
      </c>
      <c r="K39" s="8">
        <v>1190</v>
      </c>
      <c r="L39" s="8">
        <f t="shared" si="0"/>
        <v>3396</v>
      </c>
      <c r="M39" s="8">
        <f t="shared" si="1"/>
        <v>13</v>
      </c>
      <c r="N39" s="15">
        <f t="shared" si="2"/>
        <v>3.6</v>
      </c>
    </row>
    <row r="40" spans="1:14">
      <c r="A40" s="8" t="s">
        <v>41</v>
      </c>
      <c r="B40" s="8">
        <v>1300</v>
      </c>
      <c r="C40" s="10">
        <v>0.27420507719999998</v>
      </c>
      <c r="D40" s="13">
        <v>0.69199999999999995</v>
      </c>
      <c r="E40" s="13">
        <v>46.66</v>
      </c>
      <c r="F40" s="13">
        <v>2.1</v>
      </c>
      <c r="G40" s="13">
        <v>0.51600000000000001</v>
      </c>
      <c r="H40" s="8">
        <v>0</v>
      </c>
      <c r="I40" s="13">
        <f>0.7*F40</f>
        <v>1.47</v>
      </c>
      <c r="J40" s="13">
        <f>0.5*G40</f>
        <v>0.25800000000000001</v>
      </c>
      <c r="K40" s="8">
        <v>319</v>
      </c>
      <c r="L40" s="8">
        <f t="shared" si="0"/>
        <v>910</v>
      </c>
      <c r="M40" s="8">
        <f t="shared" si="1"/>
        <v>3</v>
      </c>
      <c r="N40" s="15">
        <f t="shared" si="2"/>
        <v>0.5</v>
      </c>
    </row>
    <row r="41" spans="1:14">
      <c r="A41" s="8" t="s">
        <v>41</v>
      </c>
      <c r="B41" s="8">
        <v>1800</v>
      </c>
      <c r="C41" s="10">
        <v>2.0894087079000001</v>
      </c>
      <c r="D41" s="13">
        <v>0.182</v>
      </c>
      <c r="E41" s="13">
        <v>46.66</v>
      </c>
      <c r="F41" s="13">
        <v>1.25</v>
      </c>
      <c r="G41" s="13">
        <v>0.08</v>
      </c>
      <c r="H41" s="8">
        <v>1</v>
      </c>
      <c r="I41" s="13">
        <f t="shared" ref="I41:I44" si="19">F41</f>
        <v>1.25</v>
      </c>
      <c r="J41" s="13">
        <f t="shared" ref="J41:J44" si="20">G41</f>
        <v>0.08</v>
      </c>
      <c r="K41" s="8">
        <v>639</v>
      </c>
      <c r="L41" s="8">
        <f t="shared" si="0"/>
        <v>1824</v>
      </c>
      <c r="M41" s="8">
        <f t="shared" si="1"/>
        <v>5</v>
      </c>
      <c r="N41" s="15">
        <f t="shared" si="2"/>
        <v>0.3</v>
      </c>
    </row>
    <row r="42" spans="1:14">
      <c r="A42" s="8" t="s">
        <v>41</v>
      </c>
      <c r="B42" s="8">
        <v>1400</v>
      </c>
      <c r="C42" s="10">
        <v>0.80179151169999996</v>
      </c>
      <c r="D42" s="13">
        <v>0.88800000000000001</v>
      </c>
      <c r="E42" s="13">
        <v>46.66</v>
      </c>
      <c r="F42" s="13">
        <v>1.93</v>
      </c>
      <c r="G42" s="13">
        <v>0.497</v>
      </c>
      <c r="H42" s="8">
        <v>1</v>
      </c>
      <c r="I42" s="13">
        <f t="shared" si="19"/>
        <v>1.93</v>
      </c>
      <c r="J42" s="13">
        <f t="shared" si="20"/>
        <v>0.497</v>
      </c>
      <c r="K42" s="8">
        <v>1330</v>
      </c>
      <c r="L42" s="8">
        <f t="shared" si="0"/>
        <v>3415</v>
      </c>
      <c r="M42" s="8">
        <f t="shared" si="1"/>
        <v>15</v>
      </c>
      <c r="N42" s="15">
        <f t="shared" si="2"/>
        <v>3.7</v>
      </c>
    </row>
    <row r="43" spans="1:14">
      <c r="A43" s="8" t="s">
        <v>41</v>
      </c>
      <c r="B43" s="8">
        <v>1300</v>
      </c>
      <c r="C43" s="10">
        <v>0.13514862859999999</v>
      </c>
      <c r="D43" s="13">
        <v>0.67700000000000005</v>
      </c>
      <c r="E43" s="13">
        <v>46.66</v>
      </c>
      <c r="F43" s="13">
        <v>2.1</v>
      </c>
      <c r="G43" s="13">
        <v>0.51600000000000001</v>
      </c>
      <c r="H43" s="8">
        <v>1</v>
      </c>
      <c r="I43" s="13">
        <f t="shared" si="19"/>
        <v>2.1</v>
      </c>
      <c r="J43" s="13">
        <f t="shared" si="20"/>
        <v>0.51600000000000001</v>
      </c>
      <c r="K43" s="8">
        <v>158</v>
      </c>
      <c r="L43" s="8">
        <f t="shared" si="0"/>
        <v>439</v>
      </c>
      <c r="M43" s="8">
        <f t="shared" si="1"/>
        <v>2</v>
      </c>
      <c r="N43" s="15">
        <f t="shared" si="2"/>
        <v>0.5</v>
      </c>
    </row>
    <row r="44" spans="1:14">
      <c r="A44" s="8" t="s">
        <v>41</v>
      </c>
      <c r="B44" s="8">
        <v>1800</v>
      </c>
      <c r="C44" s="10">
        <v>8.1626841899999997E-2</v>
      </c>
      <c r="D44" s="13">
        <v>0.182</v>
      </c>
      <c r="E44" s="13">
        <v>46.66</v>
      </c>
      <c r="F44" s="13">
        <v>1.25</v>
      </c>
      <c r="G44" s="13">
        <v>0.08</v>
      </c>
      <c r="H44" s="8">
        <v>1</v>
      </c>
      <c r="I44" s="13">
        <f t="shared" si="19"/>
        <v>1.25</v>
      </c>
      <c r="J44" s="13">
        <f t="shared" si="20"/>
        <v>0.08</v>
      </c>
      <c r="K44" s="8">
        <v>25</v>
      </c>
      <c r="L44" s="8">
        <f t="shared" si="0"/>
        <v>71</v>
      </c>
      <c r="M44" s="8">
        <f t="shared" si="1"/>
        <v>0</v>
      </c>
      <c r="N44" s="15">
        <f t="shared" si="2"/>
        <v>0</v>
      </c>
    </row>
    <row r="45" spans="1:14">
      <c r="A45" s="8" t="s">
        <v>41</v>
      </c>
      <c r="B45" s="8">
        <v>1400</v>
      </c>
      <c r="C45" s="10">
        <v>2.6287377800000001E-2</v>
      </c>
      <c r="D45" s="13">
        <v>0.88800000000000001</v>
      </c>
      <c r="E45" s="13">
        <v>46.66</v>
      </c>
      <c r="F45" s="13">
        <v>1.93</v>
      </c>
      <c r="G45" s="13">
        <v>0.497</v>
      </c>
      <c r="H45" s="8">
        <v>0</v>
      </c>
      <c r="I45" s="13">
        <f>0.7*F45</f>
        <v>1.351</v>
      </c>
      <c r="J45" s="13">
        <f>0.5*G45</f>
        <v>0.2485</v>
      </c>
      <c r="K45" s="8">
        <v>40</v>
      </c>
      <c r="L45" s="8">
        <f t="shared" si="0"/>
        <v>112</v>
      </c>
      <c r="M45" s="8">
        <f t="shared" si="1"/>
        <v>0</v>
      </c>
      <c r="N45" s="15">
        <f t="shared" si="2"/>
        <v>0.1</v>
      </c>
    </row>
    <row r="46" spans="1:14">
      <c r="A46" s="8" t="s">
        <v>41</v>
      </c>
      <c r="B46" s="8">
        <v>4340</v>
      </c>
      <c r="C46" s="10">
        <v>0.19048684630000001</v>
      </c>
      <c r="D46" s="13">
        <v>0.309</v>
      </c>
      <c r="E46" s="13">
        <v>46.66</v>
      </c>
      <c r="F46" s="13">
        <v>0.7</v>
      </c>
      <c r="G46" s="13">
        <v>0.09</v>
      </c>
      <c r="H46" s="8">
        <v>1</v>
      </c>
      <c r="I46" s="13">
        <f t="shared" ref="I46:I48" si="21">F46</f>
        <v>0.7</v>
      </c>
      <c r="J46" s="13">
        <f t="shared" ref="J46:J48" si="22">G46</f>
        <v>0.09</v>
      </c>
      <c r="K46" s="8">
        <v>107</v>
      </c>
      <c r="L46" s="8">
        <f t="shared" si="0"/>
        <v>282</v>
      </c>
      <c r="M46" s="8">
        <f t="shared" si="1"/>
        <v>0</v>
      </c>
      <c r="N46" s="15">
        <f t="shared" si="2"/>
        <v>0.1</v>
      </c>
    </row>
    <row r="47" spans="1:14">
      <c r="A47" s="8" t="s">
        <v>41</v>
      </c>
      <c r="B47" s="8">
        <v>4340</v>
      </c>
      <c r="C47" s="10">
        <v>5.1312730100000002E-2</v>
      </c>
      <c r="D47" s="13">
        <v>0.309</v>
      </c>
      <c r="E47" s="13">
        <v>46.66</v>
      </c>
      <c r="F47" s="13">
        <v>0.7</v>
      </c>
      <c r="G47" s="13">
        <v>0.09</v>
      </c>
      <c r="H47" s="8">
        <v>1</v>
      </c>
      <c r="I47" s="13">
        <f t="shared" si="21"/>
        <v>0.7</v>
      </c>
      <c r="J47" s="13">
        <f t="shared" si="22"/>
        <v>0.09</v>
      </c>
      <c r="K47" s="8">
        <v>27</v>
      </c>
      <c r="L47" s="8">
        <f t="shared" si="0"/>
        <v>76</v>
      </c>
      <c r="M47" s="8">
        <f t="shared" si="1"/>
        <v>0</v>
      </c>
      <c r="N47" s="15">
        <f t="shared" si="2"/>
        <v>0</v>
      </c>
    </row>
    <row r="48" spans="1:14">
      <c r="A48" s="8" t="s">
        <v>41</v>
      </c>
      <c r="B48" s="8">
        <v>1300</v>
      </c>
      <c r="C48" s="10">
        <v>3.7808433599999997E-2</v>
      </c>
      <c r="D48" s="13">
        <v>0.69199999999999995</v>
      </c>
      <c r="E48" s="13">
        <v>46.66</v>
      </c>
      <c r="F48" s="13">
        <v>2.1</v>
      </c>
      <c r="G48" s="13">
        <v>0.51600000000000001</v>
      </c>
      <c r="H48" s="8">
        <v>1</v>
      </c>
      <c r="I48" s="13">
        <f t="shared" si="21"/>
        <v>2.1</v>
      </c>
      <c r="J48" s="13">
        <f t="shared" si="22"/>
        <v>0.51600000000000001</v>
      </c>
      <c r="K48" s="8">
        <v>44</v>
      </c>
      <c r="L48" s="8">
        <f t="shared" si="0"/>
        <v>125</v>
      </c>
      <c r="M48" s="8">
        <f t="shared" si="1"/>
        <v>1</v>
      </c>
      <c r="N48" s="15">
        <f t="shared" si="2"/>
        <v>0.1</v>
      </c>
    </row>
    <row r="49" spans="1:14">
      <c r="A49" s="8" t="s">
        <v>41</v>
      </c>
      <c r="B49" s="8">
        <v>1300</v>
      </c>
      <c r="C49" s="10">
        <v>0.21017214579999999</v>
      </c>
      <c r="D49" s="13">
        <v>0.69199999999999995</v>
      </c>
      <c r="E49" s="13">
        <v>46.66</v>
      </c>
      <c r="F49" s="13">
        <v>2.1</v>
      </c>
      <c r="G49" s="13">
        <v>0.51600000000000001</v>
      </c>
      <c r="H49" s="8">
        <v>0</v>
      </c>
      <c r="I49" s="13">
        <f>0.7*F49</f>
        <v>1.47</v>
      </c>
      <c r="J49" s="13">
        <f>0.5*G49</f>
        <v>0.25800000000000001</v>
      </c>
      <c r="K49" s="8">
        <v>244</v>
      </c>
      <c r="L49" s="8">
        <f t="shared" si="0"/>
        <v>698</v>
      </c>
      <c r="M49" s="8">
        <f t="shared" si="1"/>
        <v>2</v>
      </c>
      <c r="N49" s="15">
        <f t="shared" si="2"/>
        <v>0.4</v>
      </c>
    </row>
    <row r="50" spans="1:14">
      <c r="A50" s="8" t="s">
        <v>41</v>
      </c>
      <c r="B50" s="8">
        <v>1300</v>
      </c>
      <c r="C50" s="10">
        <v>4.8429425446999996</v>
      </c>
      <c r="D50" s="13">
        <v>0.69199999999999995</v>
      </c>
      <c r="E50" s="13">
        <v>46.66</v>
      </c>
      <c r="F50" s="13">
        <v>2.1</v>
      </c>
      <c r="G50" s="13">
        <v>0.51600000000000001</v>
      </c>
      <c r="H50" s="8">
        <v>1</v>
      </c>
      <c r="I50" s="13">
        <f t="shared" ref="I50:I52" si="23">F50</f>
        <v>2.1</v>
      </c>
      <c r="J50" s="13">
        <f t="shared" ref="J50:J52" si="24">G50</f>
        <v>0.51600000000000001</v>
      </c>
      <c r="K50" s="8">
        <v>16791</v>
      </c>
      <c r="L50" s="8">
        <f t="shared" si="0"/>
        <v>16074</v>
      </c>
      <c r="M50" s="8">
        <f t="shared" si="1"/>
        <v>74</v>
      </c>
      <c r="N50" s="15">
        <f t="shared" si="2"/>
        <v>18.3</v>
      </c>
    </row>
    <row r="51" spans="1:14">
      <c r="A51" s="8" t="s">
        <v>41</v>
      </c>
      <c r="B51" s="8">
        <v>1300</v>
      </c>
      <c r="C51" s="10">
        <v>8.5768562199999995E-2</v>
      </c>
      <c r="D51" s="13">
        <v>0.67700000000000005</v>
      </c>
      <c r="E51" s="13">
        <v>46.66</v>
      </c>
      <c r="F51" s="13">
        <v>2.1</v>
      </c>
      <c r="G51" s="13">
        <v>0.51600000000000001</v>
      </c>
      <c r="H51" s="8">
        <v>1</v>
      </c>
      <c r="I51" s="13">
        <f t="shared" si="23"/>
        <v>2.1</v>
      </c>
      <c r="J51" s="13">
        <f t="shared" si="24"/>
        <v>0.51600000000000001</v>
      </c>
      <c r="K51" s="8">
        <v>3707</v>
      </c>
      <c r="L51" s="8">
        <f t="shared" si="0"/>
        <v>278</v>
      </c>
      <c r="M51" s="8">
        <f t="shared" si="1"/>
        <v>1</v>
      </c>
      <c r="N51" s="15">
        <f t="shared" si="2"/>
        <v>0.3</v>
      </c>
    </row>
    <row r="52" spans="1:14">
      <c r="A52" s="8" t="s">
        <v>41</v>
      </c>
      <c r="B52" s="8">
        <v>1400</v>
      </c>
      <c r="C52" s="10">
        <v>0.33574107809999998</v>
      </c>
      <c r="D52" s="13">
        <v>0.88800000000000001</v>
      </c>
      <c r="E52" s="13">
        <v>46.66</v>
      </c>
      <c r="F52" s="13">
        <v>1.93</v>
      </c>
      <c r="G52" s="13">
        <v>0.497</v>
      </c>
      <c r="H52" s="8">
        <v>1</v>
      </c>
      <c r="I52" s="13">
        <f t="shared" si="23"/>
        <v>1.93</v>
      </c>
      <c r="J52" s="13">
        <f t="shared" si="24"/>
        <v>0.497</v>
      </c>
      <c r="K52" s="8">
        <v>5598</v>
      </c>
      <c r="L52" s="8">
        <f t="shared" si="0"/>
        <v>1430</v>
      </c>
      <c r="M52" s="8">
        <f t="shared" si="1"/>
        <v>6</v>
      </c>
      <c r="N52" s="15">
        <f t="shared" si="2"/>
        <v>1.6</v>
      </c>
    </row>
    <row r="53" spans="1:14">
      <c r="C53" s="10">
        <f>SUM(C2:C52)</f>
        <v>94.67218119680004</v>
      </c>
      <c r="L53" s="4"/>
      <c r="M53" s="8">
        <f>SUM(M2:M52)</f>
        <v>1361</v>
      </c>
      <c r="N53" s="15">
        <f>SUM(N2:N52)</f>
        <v>327.2</v>
      </c>
    </row>
  </sheetData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4"/>
  <sheetViews>
    <sheetView topLeftCell="A29" workbookViewId="0">
      <selection activeCell="M2" sqref="M2:M44"/>
    </sheetView>
  </sheetViews>
  <sheetFormatPr defaultRowHeight="15"/>
  <cols>
    <col min="1" max="1" width="14.140625" style="8" bestFit="1" customWidth="1"/>
    <col min="2" max="2" width="7.85546875" style="8" bestFit="1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85546875" bestFit="1" customWidth="1"/>
    <col min="13" max="13" width="8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50</v>
      </c>
      <c r="B2" s="8">
        <v>1700</v>
      </c>
      <c r="C2" s="10">
        <v>0.1456394852</v>
      </c>
      <c r="D2" s="13">
        <v>0.78600000000000003</v>
      </c>
      <c r="E2" s="13">
        <v>46.66</v>
      </c>
      <c r="F2" s="13">
        <v>1.8</v>
      </c>
      <c r="G2" s="13">
        <v>0.47799999999999998</v>
      </c>
      <c r="H2" s="8">
        <v>1</v>
      </c>
      <c r="I2" s="13">
        <f>F2</f>
        <v>1.8</v>
      </c>
      <c r="J2" s="13">
        <f>G2</f>
        <v>0.47799999999999998</v>
      </c>
      <c r="K2" s="8">
        <v>192</v>
      </c>
      <c r="L2" s="8">
        <f>ROUND(E2*D2*C2*102.79,0)</f>
        <v>549</v>
      </c>
      <c r="M2" s="8">
        <f>ROUND(I2*L2*0.002205,0)</f>
        <v>2</v>
      </c>
      <c r="N2" s="15">
        <f>ROUND(J2*L2*0.002205,1)</f>
        <v>0.6</v>
      </c>
    </row>
    <row r="3" spans="1:14">
      <c r="A3" s="8" t="s">
        <v>50</v>
      </c>
      <c r="B3" s="8">
        <v>1700</v>
      </c>
      <c r="C3" s="10">
        <v>0.22167549040000001</v>
      </c>
      <c r="D3" s="13">
        <v>0.77</v>
      </c>
      <c r="E3" s="13">
        <v>46.66</v>
      </c>
      <c r="F3" s="13">
        <v>1.8</v>
      </c>
      <c r="G3" s="13">
        <v>0.47799999999999998</v>
      </c>
      <c r="H3" s="8">
        <v>1</v>
      </c>
      <c r="I3" s="13">
        <f t="shared" ref="I3:I14" si="0">F3</f>
        <v>1.8</v>
      </c>
      <c r="J3" s="13">
        <f t="shared" ref="J3:J14" si="1">G3</f>
        <v>0.47799999999999998</v>
      </c>
      <c r="K3" s="8">
        <v>287</v>
      </c>
      <c r="L3" s="8">
        <f t="shared" ref="L3:L43" si="2">ROUND(E3*D3*C3*102.79,0)</f>
        <v>819</v>
      </c>
      <c r="M3" s="8">
        <f t="shared" ref="M3:M43" si="3">ROUND(I3*L3*0.002205,0)</f>
        <v>3</v>
      </c>
      <c r="N3" s="15">
        <f t="shared" ref="N3:N43" si="4">ROUND(J3*L3*0.002205,1)</f>
        <v>0.9</v>
      </c>
    </row>
    <row r="4" spans="1:14">
      <c r="A4" s="8" t="s">
        <v>50</v>
      </c>
      <c r="B4" s="8">
        <v>6460</v>
      </c>
      <c r="C4" s="10">
        <v>1.3829493E-3</v>
      </c>
      <c r="D4" s="13">
        <v>0.26600000000000001</v>
      </c>
      <c r="E4" s="13">
        <v>46.66</v>
      </c>
      <c r="F4" s="13">
        <v>0</v>
      </c>
      <c r="G4" s="13">
        <v>0</v>
      </c>
      <c r="H4" s="8">
        <v>1</v>
      </c>
      <c r="I4" s="13">
        <f t="shared" si="0"/>
        <v>0</v>
      </c>
      <c r="J4" s="13">
        <f t="shared" si="1"/>
        <v>0</v>
      </c>
      <c r="K4" s="8">
        <v>206</v>
      </c>
      <c r="L4" s="8">
        <f t="shared" si="2"/>
        <v>2</v>
      </c>
      <c r="M4" s="8">
        <f t="shared" si="3"/>
        <v>0</v>
      </c>
      <c r="N4" s="15">
        <f t="shared" si="4"/>
        <v>0</v>
      </c>
    </row>
    <row r="5" spans="1:14">
      <c r="A5" s="8" t="s">
        <v>50</v>
      </c>
      <c r="B5" s="8">
        <v>6460</v>
      </c>
      <c r="C5" s="10">
        <v>0.1035700735</v>
      </c>
      <c r="D5" s="13">
        <v>0.26600000000000001</v>
      </c>
      <c r="E5" s="13">
        <v>46.66</v>
      </c>
      <c r="F5" s="13">
        <v>0</v>
      </c>
      <c r="G5" s="13">
        <v>0</v>
      </c>
      <c r="H5" s="8">
        <v>1</v>
      </c>
      <c r="I5" s="13">
        <f t="shared" si="0"/>
        <v>0</v>
      </c>
      <c r="J5" s="13">
        <f t="shared" si="1"/>
        <v>0</v>
      </c>
      <c r="K5" s="8">
        <v>556</v>
      </c>
      <c r="L5" s="8">
        <f t="shared" si="2"/>
        <v>132</v>
      </c>
      <c r="M5" s="8">
        <f t="shared" si="3"/>
        <v>0</v>
      </c>
      <c r="N5" s="15">
        <f t="shared" si="4"/>
        <v>0</v>
      </c>
    </row>
    <row r="6" spans="1:14">
      <c r="A6" s="8" t="s">
        <v>50</v>
      </c>
      <c r="B6" s="8">
        <v>3100</v>
      </c>
      <c r="C6" s="10">
        <v>0.2490343196</v>
      </c>
      <c r="D6" s="13">
        <v>0.3</v>
      </c>
      <c r="E6" s="13">
        <v>46.66</v>
      </c>
      <c r="F6" s="13">
        <v>1.2</v>
      </c>
      <c r="G6" s="13">
        <v>6.4000000000000001E-2</v>
      </c>
      <c r="H6" s="8">
        <v>1</v>
      </c>
      <c r="I6" s="13">
        <f t="shared" si="0"/>
        <v>1.2</v>
      </c>
      <c r="J6" s="13">
        <f t="shared" si="1"/>
        <v>6.4000000000000001E-2</v>
      </c>
      <c r="K6" s="8">
        <v>6171</v>
      </c>
      <c r="L6" s="8">
        <f t="shared" si="2"/>
        <v>358</v>
      </c>
      <c r="M6" s="8">
        <f t="shared" si="3"/>
        <v>1</v>
      </c>
      <c r="N6" s="15">
        <f t="shared" si="4"/>
        <v>0.1</v>
      </c>
    </row>
    <row r="7" spans="1:14">
      <c r="A7" s="8" t="s">
        <v>50</v>
      </c>
      <c r="B7" s="8">
        <v>3100</v>
      </c>
      <c r="C7" s="10">
        <v>52.987300326300002</v>
      </c>
      <c r="D7" s="13">
        <v>0.3</v>
      </c>
      <c r="E7" s="13">
        <v>46.66</v>
      </c>
      <c r="F7" s="13">
        <v>1.2</v>
      </c>
      <c r="G7" s="13">
        <v>6.4000000000000001E-2</v>
      </c>
      <c r="H7" s="8">
        <v>1</v>
      </c>
      <c r="I7" s="13">
        <f t="shared" si="0"/>
        <v>1.2</v>
      </c>
      <c r="J7" s="13">
        <f t="shared" si="1"/>
        <v>6.4000000000000001E-2</v>
      </c>
      <c r="K7" s="8">
        <v>41464</v>
      </c>
      <c r="L7" s="8">
        <f t="shared" si="2"/>
        <v>76241</v>
      </c>
      <c r="M7" s="8">
        <f t="shared" si="3"/>
        <v>202</v>
      </c>
      <c r="N7" s="15">
        <f t="shared" si="4"/>
        <v>10.8</v>
      </c>
    </row>
    <row r="8" spans="1:14">
      <c r="A8" s="8" t="s">
        <v>50</v>
      </c>
      <c r="B8" s="8">
        <v>3100</v>
      </c>
      <c r="C8" s="10">
        <v>0.33395926799999998</v>
      </c>
      <c r="D8" s="13">
        <v>0.3</v>
      </c>
      <c r="E8" s="13">
        <v>46.66</v>
      </c>
      <c r="F8" s="13">
        <v>1.2</v>
      </c>
      <c r="G8" s="13">
        <v>6.4000000000000001E-2</v>
      </c>
      <c r="H8" s="8">
        <v>1</v>
      </c>
      <c r="I8" s="13">
        <f t="shared" si="0"/>
        <v>1.2</v>
      </c>
      <c r="J8" s="13">
        <f t="shared" si="1"/>
        <v>6.4000000000000001E-2</v>
      </c>
      <c r="K8" s="8">
        <v>204</v>
      </c>
      <c r="L8" s="8">
        <f t="shared" si="2"/>
        <v>481</v>
      </c>
      <c r="M8" s="8">
        <f t="shared" si="3"/>
        <v>1</v>
      </c>
      <c r="N8" s="15">
        <f t="shared" si="4"/>
        <v>0.1</v>
      </c>
    </row>
    <row r="9" spans="1:14">
      <c r="A9" s="8" t="s">
        <v>50</v>
      </c>
      <c r="B9" s="8">
        <v>3100</v>
      </c>
      <c r="C9" s="10">
        <v>1.9036110500000002E-2</v>
      </c>
      <c r="D9" s="13">
        <v>0.3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0"/>
        <v>1.2</v>
      </c>
      <c r="J9" s="13">
        <f t="shared" si="1"/>
        <v>6.4000000000000001E-2</v>
      </c>
      <c r="K9" s="8">
        <v>37</v>
      </c>
      <c r="L9" s="8">
        <f t="shared" si="2"/>
        <v>27</v>
      </c>
      <c r="M9" s="8">
        <f t="shared" si="3"/>
        <v>0</v>
      </c>
      <c r="N9" s="15">
        <f t="shared" si="4"/>
        <v>0</v>
      </c>
    </row>
    <row r="10" spans="1:14">
      <c r="A10" s="8" t="s">
        <v>50</v>
      </c>
      <c r="B10" s="8">
        <v>3100</v>
      </c>
      <c r="C10" s="10">
        <v>2.6971552900000001E-2</v>
      </c>
      <c r="D10" s="13">
        <v>0.3</v>
      </c>
      <c r="E10" s="13">
        <v>46.66</v>
      </c>
      <c r="F10" s="13">
        <v>1.2</v>
      </c>
      <c r="G10" s="13">
        <v>6.4000000000000001E-2</v>
      </c>
      <c r="H10" s="8">
        <v>1</v>
      </c>
      <c r="I10" s="13">
        <f t="shared" si="0"/>
        <v>1.2</v>
      </c>
      <c r="J10" s="13">
        <f t="shared" si="1"/>
        <v>6.4000000000000001E-2</v>
      </c>
      <c r="K10" s="8">
        <v>58</v>
      </c>
      <c r="L10" s="8">
        <f t="shared" si="2"/>
        <v>39</v>
      </c>
      <c r="M10" s="8">
        <f t="shared" si="3"/>
        <v>0</v>
      </c>
      <c r="N10" s="15">
        <f t="shared" si="4"/>
        <v>0</v>
      </c>
    </row>
    <row r="11" spans="1:14">
      <c r="A11" s="8" t="s">
        <v>50</v>
      </c>
      <c r="B11" s="8">
        <v>3100</v>
      </c>
      <c r="C11" s="10">
        <v>8.2421082399999998E-2</v>
      </c>
      <c r="D11" s="13">
        <v>0.3</v>
      </c>
      <c r="E11" s="13">
        <v>46.66</v>
      </c>
      <c r="F11" s="13">
        <v>1.2</v>
      </c>
      <c r="G11" s="13">
        <v>6.4000000000000001E-2</v>
      </c>
      <c r="H11" s="8">
        <v>1</v>
      </c>
      <c r="I11" s="13">
        <f t="shared" si="0"/>
        <v>1.2</v>
      </c>
      <c r="J11" s="13">
        <f t="shared" si="1"/>
        <v>6.4000000000000001E-2</v>
      </c>
      <c r="K11" s="8">
        <v>63</v>
      </c>
      <c r="L11" s="8">
        <f t="shared" si="2"/>
        <v>119</v>
      </c>
      <c r="M11" s="8">
        <f t="shared" si="3"/>
        <v>0</v>
      </c>
      <c r="N11" s="15">
        <f t="shared" si="4"/>
        <v>0</v>
      </c>
    </row>
    <row r="12" spans="1:14">
      <c r="A12" s="8" t="s">
        <v>50</v>
      </c>
      <c r="B12" s="8">
        <v>3100</v>
      </c>
      <c r="C12" s="10">
        <v>1.56776E-5</v>
      </c>
      <c r="D12" s="13">
        <v>0.3</v>
      </c>
      <c r="E12" s="13">
        <v>46.66</v>
      </c>
      <c r="F12" s="13">
        <v>1.2</v>
      </c>
      <c r="G12" s="13">
        <v>6.4000000000000001E-2</v>
      </c>
      <c r="H12" s="8">
        <v>1</v>
      </c>
      <c r="I12" s="13">
        <f t="shared" si="0"/>
        <v>1.2</v>
      </c>
      <c r="J12" s="13">
        <f t="shared" si="1"/>
        <v>6.4000000000000001E-2</v>
      </c>
      <c r="K12" s="8">
        <v>5</v>
      </c>
      <c r="L12" s="8">
        <f t="shared" si="2"/>
        <v>0</v>
      </c>
      <c r="M12" s="8">
        <f t="shared" si="3"/>
        <v>0</v>
      </c>
      <c r="N12" s="15">
        <f t="shared" si="4"/>
        <v>0</v>
      </c>
    </row>
    <row r="13" spans="1:14">
      <c r="A13" s="8" t="s">
        <v>50</v>
      </c>
      <c r="B13" s="8">
        <v>3100</v>
      </c>
      <c r="C13" s="10">
        <v>0.26811230889999998</v>
      </c>
      <c r="D13" s="13">
        <v>0.3</v>
      </c>
      <c r="E13" s="13">
        <v>46.66</v>
      </c>
      <c r="F13" s="13">
        <v>1.2</v>
      </c>
      <c r="G13" s="13">
        <v>6.4000000000000001E-2</v>
      </c>
      <c r="H13" s="8">
        <v>1</v>
      </c>
      <c r="I13" s="13">
        <f t="shared" si="0"/>
        <v>1.2</v>
      </c>
      <c r="J13" s="13">
        <f t="shared" si="1"/>
        <v>6.4000000000000001E-2</v>
      </c>
      <c r="K13" s="8">
        <v>193</v>
      </c>
      <c r="L13" s="8">
        <f t="shared" si="2"/>
        <v>386</v>
      </c>
      <c r="M13" s="8">
        <f t="shared" si="3"/>
        <v>1</v>
      </c>
      <c r="N13" s="15">
        <f t="shared" si="4"/>
        <v>0.1</v>
      </c>
    </row>
    <row r="14" spans="1:14">
      <c r="A14" s="8" t="s">
        <v>50</v>
      </c>
      <c r="B14" s="8">
        <v>1700</v>
      </c>
      <c r="C14" s="10">
        <v>0.1883063042</v>
      </c>
      <c r="D14" s="13">
        <v>0.78600000000000003</v>
      </c>
      <c r="E14" s="13">
        <v>46.66</v>
      </c>
      <c r="F14" s="13">
        <v>1.8</v>
      </c>
      <c r="G14" s="13">
        <v>0.47799999999999998</v>
      </c>
      <c r="H14" s="8">
        <v>1</v>
      </c>
      <c r="I14" s="13">
        <f t="shared" si="0"/>
        <v>1.8</v>
      </c>
      <c r="J14" s="13">
        <f t="shared" si="1"/>
        <v>0.47799999999999998</v>
      </c>
      <c r="K14" s="8">
        <v>317</v>
      </c>
      <c r="L14" s="8">
        <f t="shared" si="2"/>
        <v>710</v>
      </c>
      <c r="M14" s="8">
        <f t="shared" si="3"/>
        <v>3</v>
      </c>
      <c r="N14" s="15">
        <f t="shared" si="4"/>
        <v>0.7</v>
      </c>
    </row>
    <row r="15" spans="1:14">
      <c r="A15" s="8" t="s">
        <v>50</v>
      </c>
      <c r="B15" s="8">
        <v>1700</v>
      </c>
      <c r="C15" s="10">
        <v>4.8631050000000001E-4</v>
      </c>
      <c r="D15" s="13">
        <v>0.78600000000000003</v>
      </c>
      <c r="E15" s="13">
        <v>46.66</v>
      </c>
      <c r="F15" s="13">
        <v>1.8</v>
      </c>
      <c r="G15" s="13">
        <v>0.47799999999999998</v>
      </c>
      <c r="H15" s="8">
        <v>0</v>
      </c>
      <c r="I15" s="13">
        <f>0.7*F15</f>
        <v>1.26</v>
      </c>
      <c r="J15" s="13">
        <v>0</v>
      </c>
      <c r="K15" s="8">
        <v>25</v>
      </c>
      <c r="L15" s="8">
        <f t="shared" si="2"/>
        <v>2</v>
      </c>
      <c r="M15" s="8">
        <f t="shared" si="3"/>
        <v>0</v>
      </c>
      <c r="N15" s="15">
        <f t="shared" si="4"/>
        <v>0</v>
      </c>
    </row>
    <row r="16" spans="1:14">
      <c r="A16" s="8" t="s">
        <v>50</v>
      </c>
      <c r="B16" s="8">
        <v>1700</v>
      </c>
      <c r="C16" s="10">
        <v>0.1042432194</v>
      </c>
      <c r="D16" s="13">
        <v>0.77</v>
      </c>
      <c r="E16" s="13">
        <v>46.66</v>
      </c>
      <c r="F16" s="13">
        <v>1.8</v>
      </c>
      <c r="G16" s="13">
        <v>0.47799999999999998</v>
      </c>
      <c r="H16" s="8">
        <v>1</v>
      </c>
      <c r="I16" s="13">
        <f t="shared" ref="I16:I18" si="5">F16</f>
        <v>1.8</v>
      </c>
      <c r="J16" s="13">
        <f>0.5*G16</f>
        <v>0.23899999999999999</v>
      </c>
      <c r="K16" s="8">
        <v>234</v>
      </c>
      <c r="L16" s="8">
        <f t="shared" si="2"/>
        <v>385</v>
      </c>
      <c r="M16" s="8">
        <f t="shared" si="3"/>
        <v>2</v>
      </c>
      <c r="N16" s="15">
        <f t="shared" si="4"/>
        <v>0.2</v>
      </c>
    </row>
    <row r="17" spans="1:14">
      <c r="A17" s="8" t="s">
        <v>50</v>
      </c>
      <c r="B17" s="8">
        <v>1700</v>
      </c>
      <c r="C17" s="10">
        <v>1.4147649000000001E-3</v>
      </c>
      <c r="D17" s="13">
        <v>0.78600000000000003</v>
      </c>
      <c r="E17" s="13">
        <v>46.66</v>
      </c>
      <c r="F17" s="13">
        <v>1.8</v>
      </c>
      <c r="G17" s="13">
        <v>0.47799999999999998</v>
      </c>
      <c r="H17" s="8">
        <v>1</v>
      </c>
      <c r="I17" s="13">
        <f t="shared" si="5"/>
        <v>1.8</v>
      </c>
      <c r="J17" s="13">
        <f t="shared" ref="J17:J18" si="6">G17</f>
        <v>0.47799999999999998</v>
      </c>
      <c r="K17" s="8">
        <v>3</v>
      </c>
      <c r="L17" s="8">
        <f t="shared" si="2"/>
        <v>5</v>
      </c>
      <c r="M17" s="8">
        <f t="shared" si="3"/>
        <v>0</v>
      </c>
      <c r="N17" s="15">
        <f t="shared" si="4"/>
        <v>0</v>
      </c>
    </row>
    <row r="18" spans="1:14">
      <c r="A18" s="8" t="s">
        <v>50</v>
      </c>
      <c r="B18" s="8">
        <v>3100</v>
      </c>
      <c r="C18" s="10">
        <v>7.2971266999999999E-3</v>
      </c>
      <c r="D18" s="13">
        <v>0.3</v>
      </c>
      <c r="E18" s="13">
        <v>46.66</v>
      </c>
      <c r="F18" s="13">
        <v>1.2</v>
      </c>
      <c r="G18" s="13">
        <v>6.4000000000000001E-2</v>
      </c>
      <c r="H18" s="8">
        <v>1</v>
      </c>
      <c r="I18" s="13">
        <f t="shared" si="5"/>
        <v>1.2</v>
      </c>
      <c r="J18" s="13">
        <f t="shared" si="6"/>
        <v>6.4000000000000001E-2</v>
      </c>
      <c r="K18" s="8">
        <v>4</v>
      </c>
      <c r="L18" s="8">
        <f t="shared" si="2"/>
        <v>10</v>
      </c>
      <c r="M18" s="8">
        <f t="shared" si="3"/>
        <v>0</v>
      </c>
      <c r="N18" s="15">
        <f t="shared" si="4"/>
        <v>0</v>
      </c>
    </row>
    <row r="19" spans="1:14">
      <c r="A19" s="8" t="s">
        <v>50</v>
      </c>
      <c r="B19" s="8">
        <v>1700</v>
      </c>
      <c r="C19" s="10">
        <v>4.2356038197999997</v>
      </c>
      <c r="D19" s="13">
        <v>0.78600000000000003</v>
      </c>
      <c r="E19" s="13">
        <v>46.66</v>
      </c>
      <c r="F19" s="13">
        <v>1.8</v>
      </c>
      <c r="G19" s="13">
        <v>0.47799999999999998</v>
      </c>
      <c r="H19" s="8">
        <v>0</v>
      </c>
      <c r="I19" s="13">
        <f t="shared" ref="I19:I20" si="7">F19</f>
        <v>1.8</v>
      </c>
      <c r="J19" s="13">
        <f t="shared" ref="J19:J20" si="8">0.5*G19</f>
        <v>0.23899999999999999</v>
      </c>
      <c r="K19" s="8">
        <v>5595</v>
      </c>
      <c r="L19" s="8">
        <f t="shared" si="2"/>
        <v>15967</v>
      </c>
      <c r="M19" s="8">
        <f t="shared" si="3"/>
        <v>63</v>
      </c>
      <c r="N19" s="15">
        <f t="shared" si="4"/>
        <v>8.4</v>
      </c>
    </row>
    <row r="20" spans="1:14">
      <c r="A20" s="8" t="s">
        <v>50</v>
      </c>
      <c r="B20" s="8">
        <v>1700</v>
      </c>
      <c r="C20" s="10">
        <v>0.33994965300000002</v>
      </c>
      <c r="D20" s="13">
        <v>0.77</v>
      </c>
      <c r="E20" s="13">
        <v>46.66</v>
      </c>
      <c r="F20" s="13">
        <v>1.8</v>
      </c>
      <c r="G20" s="13">
        <v>0.47799999999999998</v>
      </c>
      <c r="H20" s="8">
        <v>0</v>
      </c>
      <c r="I20" s="13">
        <f t="shared" si="7"/>
        <v>1.8</v>
      </c>
      <c r="J20" s="13">
        <f t="shared" si="8"/>
        <v>0.23899999999999999</v>
      </c>
      <c r="K20" s="8">
        <v>459</v>
      </c>
      <c r="L20" s="8">
        <f t="shared" si="2"/>
        <v>1255</v>
      </c>
      <c r="M20" s="8">
        <f t="shared" si="3"/>
        <v>5</v>
      </c>
      <c r="N20" s="15">
        <f t="shared" si="4"/>
        <v>0.7</v>
      </c>
    </row>
    <row r="21" spans="1:14">
      <c r="A21" s="8" t="s">
        <v>50</v>
      </c>
      <c r="B21" s="8">
        <v>1700</v>
      </c>
      <c r="C21" s="10">
        <v>9.51480143E-2</v>
      </c>
      <c r="D21" s="13">
        <v>0.78600000000000003</v>
      </c>
      <c r="E21" s="13">
        <v>46.66</v>
      </c>
      <c r="F21" s="13">
        <v>1.8</v>
      </c>
      <c r="G21" s="13">
        <v>0.47799999999999998</v>
      </c>
      <c r="H21" s="8">
        <v>1</v>
      </c>
      <c r="I21" s="13">
        <f t="shared" ref="I21:I27" si="9">F21</f>
        <v>1.8</v>
      </c>
      <c r="J21" s="13">
        <f t="shared" ref="J21:J26" si="10">G21</f>
        <v>0.47799999999999998</v>
      </c>
      <c r="K21" s="8">
        <v>126</v>
      </c>
      <c r="L21" s="8">
        <f t="shared" si="2"/>
        <v>359</v>
      </c>
      <c r="M21" s="8">
        <f t="shared" si="3"/>
        <v>1</v>
      </c>
      <c r="N21" s="15">
        <f t="shared" si="4"/>
        <v>0.4</v>
      </c>
    </row>
    <row r="22" spans="1:14">
      <c r="A22" s="8" t="s">
        <v>50</v>
      </c>
      <c r="B22" s="8">
        <v>1700</v>
      </c>
      <c r="C22" s="10">
        <v>2.8701288224999999</v>
      </c>
      <c r="D22" s="13">
        <v>0.77</v>
      </c>
      <c r="E22" s="13">
        <v>46.66</v>
      </c>
      <c r="F22" s="13">
        <v>1.8</v>
      </c>
      <c r="G22" s="13">
        <v>0.47799999999999998</v>
      </c>
      <c r="H22" s="8">
        <v>1</v>
      </c>
      <c r="I22" s="13">
        <f t="shared" si="9"/>
        <v>1.8</v>
      </c>
      <c r="J22" s="13">
        <f t="shared" si="10"/>
        <v>0.47799999999999998</v>
      </c>
      <c r="K22" s="8">
        <v>29766</v>
      </c>
      <c r="L22" s="8">
        <f t="shared" si="2"/>
        <v>10600</v>
      </c>
      <c r="M22" s="8">
        <f t="shared" si="3"/>
        <v>42</v>
      </c>
      <c r="N22" s="15">
        <f t="shared" si="4"/>
        <v>11.2</v>
      </c>
    </row>
    <row r="23" spans="1:14">
      <c r="A23" s="8" t="s">
        <v>50</v>
      </c>
      <c r="B23" s="8">
        <v>3100</v>
      </c>
      <c r="C23" s="10">
        <v>9.3459864300000001E-2</v>
      </c>
      <c r="D23" s="13">
        <v>0.3</v>
      </c>
      <c r="E23" s="13">
        <v>46.66</v>
      </c>
      <c r="F23" s="13">
        <v>1.2</v>
      </c>
      <c r="G23" s="13">
        <v>6.4000000000000001E-2</v>
      </c>
      <c r="H23" s="8">
        <v>1</v>
      </c>
      <c r="I23" s="13">
        <f t="shared" si="9"/>
        <v>1.2</v>
      </c>
      <c r="J23" s="13">
        <f t="shared" si="10"/>
        <v>6.4000000000000001E-2</v>
      </c>
      <c r="K23" s="8">
        <v>47</v>
      </c>
      <c r="L23" s="8">
        <f t="shared" si="2"/>
        <v>134</v>
      </c>
      <c r="M23" s="8">
        <f t="shared" si="3"/>
        <v>0</v>
      </c>
      <c r="N23" s="15">
        <f t="shared" si="4"/>
        <v>0</v>
      </c>
    </row>
    <row r="24" spans="1:14">
      <c r="A24" s="8" t="s">
        <v>50</v>
      </c>
      <c r="B24" s="8">
        <v>1700</v>
      </c>
      <c r="C24" s="10">
        <v>1.71643091E-2</v>
      </c>
      <c r="D24" s="13">
        <v>0.78600000000000003</v>
      </c>
      <c r="E24" s="13">
        <v>46.66</v>
      </c>
      <c r="F24" s="13">
        <v>1.8</v>
      </c>
      <c r="G24" s="13">
        <v>0.47799999999999998</v>
      </c>
      <c r="H24" s="8">
        <v>1</v>
      </c>
      <c r="I24" s="13">
        <f t="shared" si="9"/>
        <v>1.8</v>
      </c>
      <c r="J24" s="13">
        <f t="shared" si="10"/>
        <v>0.47799999999999998</v>
      </c>
      <c r="K24" s="8">
        <v>23</v>
      </c>
      <c r="L24" s="8">
        <f t="shared" si="2"/>
        <v>65</v>
      </c>
      <c r="M24" s="8">
        <f t="shared" si="3"/>
        <v>0</v>
      </c>
      <c r="N24" s="15">
        <f t="shared" si="4"/>
        <v>0.1</v>
      </c>
    </row>
    <row r="25" spans="1:14">
      <c r="A25" s="8" t="s">
        <v>50</v>
      </c>
      <c r="B25" s="8">
        <v>3100</v>
      </c>
      <c r="C25" s="10">
        <v>6.6099202199999998E-2</v>
      </c>
      <c r="D25" s="13">
        <v>0.3</v>
      </c>
      <c r="E25" s="13">
        <v>46.66</v>
      </c>
      <c r="F25" s="13">
        <v>1.2</v>
      </c>
      <c r="G25" s="13">
        <v>6.4000000000000001E-2</v>
      </c>
      <c r="H25" s="8">
        <v>1</v>
      </c>
      <c r="I25" s="13">
        <f t="shared" si="9"/>
        <v>1.2</v>
      </c>
      <c r="J25" s="13">
        <f t="shared" si="10"/>
        <v>6.4000000000000001E-2</v>
      </c>
      <c r="K25" s="8">
        <v>33</v>
      </c>
      <c r="L25" s="8">
        <f t="shared" si="2"/>
        <v>95</v>
      </c>
      <c r="M25" s="8">
        <f t="shared" si="3"/>
        <v>0</v>
      </c>
      <c r="N25" s="15">
        <f t="shared" si="4"/>
        <v>0</v>
      </c>
    </row>
    <row r="26" spans="1:14">
      <c r="A26" s="8" t="s">
        <v>50</v>
      </c>
      <c r="B26" s="8">
        <v>1700</v>
      </c>
      <c r="C26" s="10">
        <v>6.4847424000000001E-3</v>
      </c>
      <c r="D26" s="13">
        <v>0.78600000000000003</v>
      </c>
      <c r="E26" s="13">
        <v>46.66</v>
      </c>
      <c r="F26" s="13">
        <v>1.8</v>
      </c>
      <c r="G26" s="13">
        <v>0.47799999999999998</v>
      </c>
      <c r="H26" s="8">
        <v>1</v>
      </c>
      <c r="I26" s="13">
        <f t="shared" si="9"/>
        <v>1.8</v>
      </c>
      <c r="J26" s="13">
        <f t="shared" si="10"/>
        <v>0.47799999999999998</v>
      </c>
      <c r="K26" s="8">
        <v>9</v>
      </c>
      <c r="L26" s="8">
        <f t="shared" si="2"/>
        <v>24</v>
      </c>
      <c r="M26" s="8">
        <f t="shared" si="3"/>
        <v>0</v>
      </c>
      <c r="N26" s="15">
        <f t="shared" si="4"/>
        <v>0</v>
      </c>
    </row>
    <row r="27" spans="1:14">
      <c r="A27" s="8" t="s">
        <v>50</v>
      </c>
      <c r="B27" s="8">
        <v>1700</v>
      </c>
      <c r="C27" s="10">
        <v>6.1256587602000003</v>
      </c>
      <c r="D27" s="13">
        <v>0.77</v>
      </c>
      <c r="E27" s="13">
        <v>46.66</v>
      </c>
      <c r="F27" s="13">
        <v>1.8</v>
      </c>
      <c r="G27" s="13">
        <v>0.47799999999999998</v>
      </c>
      <c r="H27" s="8">
        <v>0</v>
      </c>
      <c r="I27" s="13">
        <f t="shared" si="9"/>
        <v>1.8</v>
      </c>
      <c r="J27" s="13">
        <f>0.5*G27</f>
        <v>0.23899999999999999</v>
      </c>
      <c r="K27" s="8">
        <v>8337</v>
      </c>
      <c r="L27" s="8">
        <f t="shared" si="2"/>
        <v>22622</v>
      </c>
      <c r="M27" s="8">
        <f t="shared" si="3"/>
        <v>90</v>
      </c>
      <c r="N27" s="15">
        <f t="shared" si="4"/>
        <v>11.9</v>
      </c>
    </row>
    <row r="28" spans="1:14">
      <c r="A28" s="8" t="s">
        <v>50</v>
      </c>
      <c r="B28" s="8">
        <v>1700</v>
      </c>
      <c r="C28" s="10">
        <v>2.8603668799999999E-2</v>
      </c>
      <c r="D28" s="13">
        <v>0.78600000000000003</v>
      </c>
      <c r="E28" s="13">
        <v>46.66</v>
      </c>
      <c r="F28" s="13">
        <v>1.8</v>
      </c>
      <c r="G28" s="13">
        <v>0.47799999999999998</v>
      </c>
      <c r="H28" s="8">
        <v>1</v>
      </c>
      <c r="I28" s="13">
        <f t="shared" ref="I28:I35" si="11">F28</f>
        <v>1.8</v>
      </c>
      <c r="J28" s="13">
        <f t="shared" ref="J28:J34" si="12">G28</f>
        <v>0.47799999999999998</v>
      </c>
      <c r="K28" s="8">
        <v>38</v>
      </c>
      <c r="L28" s="8">
        <f t="shared" si="2"/>
        <v>108</v>
      </c>
      <c r="M28" s="8">
        <f t="shared" si="3"/>
        <v>0</v>
      </c>
      <c r="N28" s="15">
        <f t="shared" si="4"/>
        <v>0.1</v>
      </c>
    </row>
    <row r="29" spans="1:14">
      <c r="A29" s="8" t="s">
        <v>50</v>
      </c>
      <c r="B29" s="8">
        <v>3100</v>
      </c>
      <c r="C29" s="10">
        <v>1.8122081700000001E-2</v>
      </c>
      <c r="D29" s="13">
        <v>0.3</v>
      </c>
      <c r="E29" s="13">
        <v>46.66</v>
      </c>
      <c r="F29" s="13">
        <v>1.2</v>
      </c>
      <c r="G29" s="13">
        <v>6.4000000000000001E-2</v>
      </c>
      <c r="H29" s="8">
        <v>1</v>
      </c>
      <c r="I29" s="13">
        <f t="shared" si="11"/>
        <v>1.2</v>
      </c>
      <c r="J29" s="13">
        <f t="shared" si="12"/>
        <v>6.4000000000000001E-2</v>
      </c>
      <c r="K29" s="8">
        <v>9</v>
      </c>
      <c r="L29" s="8">
        <f t="shared" si="2"/>
        <v>26</v>
      </c>
      <c r="M29" s="8">
        <f t="shared" si="3"/>
        <v>0</v>
      </c>
      <c r="N29" s="15">
        <f t="shared" si="4"/>
        <v>0</v>
      </c>
    </row>
    <row r="30" spans="1:14">
      <c r="A30" s="8" t="s">
        <v>50</v>
      </c>
      <c r="B30" s="8">
        <v>3100</v>
      </c>
      <c r="C30" s="10">
        <v>4.1373519999999997E-2</v>
      </c>
      <c r="D30" s="13">
        <v>0.3</v>
      </c>
      <c r="E30" s="13">
        <v>46.66</v>
      </c>
      <c r="F30" s="13">
        <v>1.2</v>
      </c>
      <c r="G30" s="13">
        <v>6.4000000000000001E-2</v>
      </c>
      <c r="H30" s="8">
        <v>1</v>
      </c>
      <c r="I30" s="13">
        <f t="shared" si="11"/>
        <v>1.2</v>
      </c>
      <c r="J30" s="13">
        <f t="shared" si="12"/>
        <v>6.4000000000000001E-2</v>
      </c>
      <c r="K30" s="8">
        <v>21</v>
      </c>
      <c r="L30" s="8">
        <f t="shared" si="2"/>
        <v>60</v>
      </c>
      <c r="M30" s="8">
        <f t="shared" si="3"/>
        <v>0</v>
      </c>
      <c r="N30" s="15">
        <f t="shared" si="4"/>
        <v>0</v>
      </c>
    </row>
    <row r="31" spans="1:14">
      <c r="A31" s="8" t="s">
        <v>50</v>
      </c>
      <c r="B31" s="8">
        <v>1700</v>
      </c>
      <c r="C31" s="10">
        <v>3.3310752499999999E-2</v>
      </c>
      <c r="D31" s="13">
        <v>0.78600000000000003</v>
      </c>
      <c r="E31" s="13">
        <v>46.66</v>
      </c>
      <c r="F31" s="13">
        <v>1.8</v>
      </c>
      <c r="G31" s="13">
        <v>0.47799999999999998</v>
      </c>
      <c r="H31" s="8">
        <v>1</v>
      </c>
      <c r="I31" s="13">
        <f t="shared" si="11"/>
        <v>1.8</v>
      </c>
      <c r="J31" s="13">
        <f t="shared" si="12"/>
        <v>0.47799999999999998</v>
      </c>
      <c r="K31" s="8">
        <v>44</v>
      </c>
      <c r="L31" s="8">
        <f t="shared" si="2"/>
        <v>126</v>
      </c>
      <c r="M31" s="8">
        <f t="shared" si="3"/>
        <v>1</v>
      </c>
      <c r="N31" s="15">
        <f t="shared" si="4"/>
        <v>0.1</v>
      </c>
    </row>
    <row r="32" spans="1:14">
      <c r="A32" s="8" t="s">
        <v>50</v>
      </c>
      <c r="B32" s="8">
        <v>3100</v>
      </c>
      <c r="C32" s="10">
        <v>5.83396911E-2</v>
      </c>
      <c r="D32" s="13">
        <v>0.3</v>
      </c>
      <c r="E32" s="13">
        <v>46.66</v>
      </c>
      <c r="F32" s="13">
        <v>1.2</v>
      </c>
      <c r="G32" s="13">
        <v>6.4000000000000001E-2</v>
      </c>
      <c r="H32" s="8">
        <v>1</v>
      </c>
      <c r="I32" s="13">
        <f t="shared" si="11"/>
        <v>1.2</v>
      </c>
      <c r="J32" s="13">
        <f t="shared" si="12"/>
        <v>6.4000000000000001E-2</v>
      </c>
      <c r="K32" s="8">
        <v>29</v>
      </c>
      <c r="L32" s="8">
        <f t="shared" si="2"/>
        <v>84</v>
      </c>
      <c r="M32" s="8">
        <f t="shared" si="3"/>
        <v>0</v>
      </c>
      <c r="N32" s="15">
        <f t="shared" si="4"/>
        <v>0</v>
      </c>
    </row>
    <row r="33" spans="1:14">
      <c r="A33" s="8" t="s">
        <v>50</v>
      </c>
      <c r="B33" s="8">
        <v>3100</v>
      </c>
      <c r="C33" s="10">
        <v>5.9281292800000003E-2</v>
      </c>
      <c r="D33" s="13">
        <v>0.252</v>
      </c>
      <c r="E33" s="13">
        <v>46.66</v>
      </c>
      <c r="F33" s="13">
        <v>1.2</v>
      </c>
      <c r="G33" s="13">
        <v>6.4000000000000001E-2</v>
      </c>
      <c r="H33" s="8">
        <v>1</v>
      </c>
      <c r="I33" s="13">
        <f t="shared" si="11"/>
        <v>1.2</v>
      </c>
      <c r="J33" s="13">
        <f t="shared" si="12"/>
        <v>6.4000000000000001E-2</v>
      </c>
      <c r="K33" s="8">
        <v>25</v>
      </c>
      <c r="L33" s="8">
        <f t="shared" si="2"/>
        <v>72</v>
      </c>
      <c r="M33" s="8">
        <f t="shared" si="3"/>
        <v>0</v>
      </c>
      <c r="N33" s="15">
        <f t="shared" si="4"/>
        <v>0</v>
      </c>
    </row>
    <row r="34" spans="1:14">
      <c r="A34" s="8" t="s">
        <v>50</v>
      </c>
      <c r="B34" s="8">
        <v>3100</v>
      </c>
      <c r="C34" s="10">
        <v>1.5258332244999999</v>
      </c>
      <c r="D34" s="13">
        <v>0.252</v>
      </c>
      <c r="E34" s="13">
        <v>46.66</v>
      </c>
      <c r="F34" s="13">
        <v>1.2</v>
      </c>
      <c r="G34" s="13">
        <v>6.4000000000000001E-2</v>
      </c>
      <c r="H34" s="8">
        <v>1</v>
      </c>
      <c r="I34" s="13">
        <f t="shared" si="11"/>
        <v>1.2</v>
      </c>
      <c r="J34" s="13">
        <f t="shared" si="12"/>
        <v>6.4000000000000001E-2</v>
      </c>
      <c r="K34" s="8">
        <v>646</v>
      </c>
      <c r="L34" s="8">
        <f t="shared" si="2"/>
        <v>1844</v>
      </c>
      <c r="M34" s="8">
        <f t="shared" si="3"/>
        <v>5</v>
      </c>
      <c r="N34" s="15">
        <f t="shared" si="4"/>
        <v>0.3</v>
      </c>
    </row>
    <row r="35" spans="1:14">
      <c r="A35" s="8" t="s">
        <v>50</v>
      </c>
      <c r="B35" s="8">
        <v>1700</v>
      </c>
      <c r="C35" s="10">
        <v>0.6948416302</v>
      </c>
      <c r="D35" s="13">
        <v>0.78600000000000003</v>
      </c>
      <c r="E35" s="13">
        <v>46.66</v>
      </c>
      <c r="F35" s="13">
        <v>1.8</v>
      </c>
      <c r="G35" s="13">
        <v>0.47799999999999998</v>
      </c>
      <c r="H35" s="8">
        <v>0</v>
      </c>
      <c r="I35" s="13">
        <f t="shared" si="11"/>
        <v>1.8</v>
      </c>
      <c r="J35" s="13">
        <f>0.5*G35</f>
        <v>0.23899999999999999</v>
      </c>
      <c r="K35" s="8">
        <v>2369</v>
      </c>
      <c r="L35" s="8">
        <f t="shared" si="2"/>
        <v>2619</v>
      </c>
      <c r="M35" s="8">
        <f t="shared" si="3"/>
        <v>10</v>
      </c>
      <c r="N35" s="15">
        <f t="shared" si="4"/>
        <v>1.4</v>
      </c>
    </row>
    <row r="36" spans="1:14">
      <c r="A36" s="8" t="s">
        <v>50</v>
      </c>
      <c r="B36" s="8">
        <v>3100</v>
      </c>
      <c r="C36" s="10">
        <v>0.19568185320000001</v>
      </c>
      <c r="D36" s="13">
        <v>0.3</v>
      </c>
      <c r="E36" s="13">
        <v>46.66</v>
      </c>
      <c r="F36" s="13">
        <v>1.2</v>
      </c>
      <c r="G36" s="13">
        <v>6.4000000000000001E-2</v>
      </c>
      <c r="H36" s="8">
        <v>1</v>
      </c>
      <c r="I36" s="13">
        <f t="shared" ref="I36:I43" si="13">F36</f>
        <v>1.2</v>
      </c>
      <c r="J36" s="13">
        <f t="shared" ref="J36:J43" si="14">G36</f>
        <v>6.4000000000000001E-2</v>
      </c>
      <c r="K36" s="8">
        <v>114</v>
      </c>
      <c r="L36" s="8">
        <f t="shared" si="2"/>
        <v>282</v>
      </c>
      <c r="M36" s="8">
        <f t="shared" si="3"/>
        <v>1</v>
      </c>
      <c r="N36" s="15">
        <f t="shared" si="4"/>
        <v>0</v>
      </c>
    </row>
    <row r="37" spans="1:14">
      <c r="A37" s="8" t="s">
        <v>50</v>
      </c>
      <c r="B37" s="8">
        <v>1700</v>
      </c>
      <c r="C37" s="10">
        <v>0.24997338429999999</v>
      </c>
      <c r="D37" s="13">
        <v>0.77</v>
      </c>
      <c r="E37" s="13">
        <v>46.66</v>
      </c>
      <c r="F37" s="13">
        <v>1.8</v>
      </c>
      <c r="G37" s="13">
        <v>0.47799999999999998</v>
      </c>
      <c r="H37" s="8">
        <v>1</v>
      </c>
      <c r="I37" s="13">
        <f t="shared" si="13"/>
        <v>1.8</v>
      </c>
      <c r="J37" s="13">
        <f t="shared" si="14"/>
        <v>0.47799999999999998</v>
      </c>
      <c r="K37" s="8">
        <v>323</v>
      </c>
      <c r="L37" s="8">
        <f t="shared" si="2"/>
        <v>923</v>
      </c>
      <c r="M37" s="8">
        <f t="shared" si="3"/>
        <v>4</v>
      </c>
      <c r="N37" s="15">
        <f t="shared" si="4"/>
        <v>1</v>
      </c>
    </row>
    <row r="38" spans="1:14">
      <c r="A38" s="8" t="s">
        <v>50</v>
      </c>
      <c r="B38" s="8">
        <v>3100</v>
      </c>
      <c r="C38" s="10">
        <v>1.2803059949</v>
      </c>
      <c r="D38" s="13">
        <v>0.3</v>
      </c>
      <c r="E38" s="13">
        <v>46.66</v>
      </c>
      <c r="F38" s="13">
        <v>1.2</v>
      </c>
      <c r="G38" s="13">
        <v>6.4000000000000001E-2</v>
      </c>
      <c r="H38" s="8">
        <v>1</v>
      </c>
      <c r="I38" s="13">
        <f t="shared" si="13"/>
        <v>1.2</v>
      </c>
      <c r="J38" s="13">
        <f t="shared" si="14"/>
        <v>6.4000000000000001E-2</v>
      </c>
      <c r="K38" s="8">
        <v>645</v>
      </c>
      <c r="L38" s="8">
        <f t="shared" si="2"/>
        <v>1842</v>
      </c>
      <c r="M38" s="8">
        <f t="shared" si="3"/>
        <v>5</v>
      </c>
      <c r="N38" s="15">
        <f t="shared" si="4"/>
        <v>0.3</v>
      </c>
    </row>
    <row r="39" spans="1:14">
      <c r="A39" s="8" t="s">
        <v>50</v>
      </c>
      <c r="B39" s="8">
        <v>3100</v>
      </c>
      <c r="C39" s="10">
        <v>0.21954235899999999</v>
      </c>
      <c r="D39" s="13">
        <v>0.252</v>
      </c>
      <c r="E39" s="13">
        <v>46.66</v>
      </c>
      <c r="F39" s="13">
        <v>1.2</v>
      </c>
      <c r="G39" s="13">
        <v>6.4000000000000001E-2</v>
      </c>
      <c r="H39" s="8">
        <v>1</v>
      </c>
      <c r="I39" s="13">
        <f t="shared" si="13"/>
        <v>1.2</v>
      </c>
      <c r="J39" s="13">
        <f t="shared" si="14"/>
        <v>6.4000000000000001E-2</v>
      </c>
      <c r="K39" s="8">
        <v>93</v>
      </c>
      <c r="L39" s="8">
        <f t="shared" si="2"/>
        <v>265</v>
      </c>
      <c r="M39" s="8">
        <f t="shared" si="3"/>
        <v>1</v>
      </c>
      <c r="N39" s="15">
        <f t="shared" si="4"/>
        <v>0</v>
      </c>
    </row>
    <row r="40" spans="1:14">
      <c r="A40" s="8" t="s">
        <v>50</v>
      </c>
      <c r="B40" s="8">
        <v>3100</v>
      </c>
      <c r="C40" s="10">
        <v>0.1194360716</v>
      </c>
      <c r="D40" s="13">
        <v>0.252</v>
      </c>
      <c r="E40" s="13">
        <v>46.66</v>
      </c>
      <c r="F40" s="13">
        <v>1.2</v>
      </c>
      <c r="G40" s="13">
        <v>6.4000000000000001E-2</v>
      </c>
      <c r="H40" s="8">
        <v>1</v>
      </c>
      <c r="I40" s="13">
        <f t="shared" si="13"/>
        <v>1.2</v>
      </c>
      <c r="J40" s="13">
        <f t="shared" si="14"/>
        <v>6.4000000000000001E-2</v>
      </c>
      <c r="K40" s="8">
        <v>51</v>
      </c>
      <c r="L40" s="8">
        <f t="shared" si="2"/>
        <v>144</v>
      </c>
      <c r="M40" s="8">
        <f t="shared" si="3"/>
        <v>0</v>
      </c>
      <c r="N40" s="15">
        <f t="shared" si="4"/>
        <v>0</v>
      </c>
    </row>
    <row r="41" spans="1:14">
      <c r="A41" s="8" t="s">
        <v>50</v>
      </c>
      <c r="B41" s="8">
        <v>3100</v>
      </c>
      <c r="C41" s="10">
        <v>3.7146504099999998E-2</v>
      </c>
      <c r="D41" s="13">
        <v>0.252</v>
      </c>
      <c r="E41" s="13">
        <v>46.66</v>
      </c>
      <c r="F41" s="13">
        <v>1.2</v>
      </c>
      <c r="G41" s="13">
        <v>6.4000000000000001E-2</v>
      </c>
      <c r="H41" s="8">
        <v>1</v>
      </c>
      <c r="I41" s="13">
        <f t="shared" si="13"/>
        <v>1.2</v>
      </c>
      <c r="J41" s="13">
        <f t="shared" si="14"/>
        <v>6.4000000000000001E-2</v>
      </c>
      <c r="K41" s="8">
        <v>16</v>
      </c>
      <c r="L41" s="8">
        <f t="shared" si="2"/>
        <v>45</v>
      </c>
      <c r="M41" s="8">
        <f t="shared" si="3"/>
        <v>0</v>
      </c>
      <c r="N41" s="15">
        <f t="shared" si="4"/>
        <v>0</v>
      </c>
    </row>
    <row r="42" spans="1:14">
      <c r="A42" s="8" t="s">
        <v>50</v>
      </c>
      <c r="B42" s="8">
        <v>1700</v>
      </c>
      <c r="C42" s="10">
        <v>7.5343948999999997E-3</v>
      </c>
      <c r="D42" s="13">
        <v>0.77</v>
      </c>
      <c r="E42" s="13">
        <v>46.66</v>
      </c>
      <c r="F42" s="13">
        <v>1.8</v>
      </c>
      <c r="G42" s="13">
        <v>0.47799999999999998</v>
      </c>
      <c r="H42" s="8">
        <v>1</v>
      </c>
      <c r="I42" s="13">
        <f t="shared" si="13"/>
        <v>1.8</v>
      </c>
      <c r="J42" s="13">
        <f t="shared" si="14"/>
        <v>0.47799999999999998</v>
      </c>
      <c r="K42" s="8">
        <v>12</v>
      </c>
      <c r="L42" s="8">
        <f t="shared" si="2"/>
        <v>28</v>
      </c>
      <c r="M42" s="8">
        <f t="shared" si="3"/>
        <v>0</v>
      </c>
      <c r="N42" s="15">
        <f t="shared" si="4"/>
        <v>0</v>
      </c>
    </row>
    <row r="43" spans="1:14">
      <c r="A43" s="8" t="s">
        <v>50</v>
      </c>
      <c r="B43" s="8">
        <v>1700</v>
      </c>
      <c r="C43" s="10">
        <v>4.2425150000000001E-4</v>
      </c>
      <c r="D43" s="13">
        <v>0.78600000000000003</v>
      </c>
      <c r="E43" s="13">
        <v>46.66</v>
      </c>
      <c r="F43" s="13">
        <v>1.8</v>
      </c>
      <c r="G43" s="13">
        <v>0.47799999999999998</v>
      </c>
      <c r="H43" s="8">
        <v>1</v>
      </c>
      <c r="I43" s="13">
        <f t="shared" si="13"/>
        <v>1.8</v>
      </c>
      <c r="J43" s="13">
        <f t="shared" si="14"/>
        <v>0.47799999999999998</v>
      </c>
      <c r="K43" s="8">
        <v>2</v>
      </c>
      <c r="L43" s="8">
        <f t="shared" si="2"/>
        <v>2</v>
      </c>
      <c r="M43" s="8">
        <f t="shared" si="3"/>
        <v>0</v>
      </c>
      <c r="N43" s="15">
        <f t="shared" si="4"/>
        <v>0</v>
      </c>
    </row>
    <row r="44" spans="1:14">
      <c r="C44" s="10">
        <f>SUM(C2:C43)</f>
        <v>73.160314233200012</v>
      </c>
      <c r="L44" s="4"/>
      <c r="M44" s="8">
        <f>SUM(M2:M43)</f>
        <v>443</v>
      </c>
      <c r="N44" s="15">
        <f>SUM(N2:N43)</f>
        <v>49.399999999999991</v>
      </c>
    </row>
  </sheetData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2"/>
  <sheetViews>
    <sheetView zoomScaleNormal="100" workbookViewId="0">
      <selection activeCell="L1" sqref="L1:N2"/>
    </sheetView>
  </sheetViews>
  <sheetFormatPr defaultRowHeight="15"/>
  <cols>
    <col min="1" max="1" width="14.7109375" style="8" bestFit="1" customWidth="1"/>
    <col min="2" max="2" width="8" style="8" bestFit="1" customWidth="1"/>
    <col min="3" max="3" width="15.140625" style="10" bestFit="1" customWidth="1"/>
    <col min="4" max="4" width="6.85546875" style="9" bestFit="1" customWidth="1"/>
    <col min="5" max="5" width="13.7109375" style="9" bestFit="1" customWidth="1"/>
    <col min="6" max="6" width="9.42578125" style="9" bestFit="1" customWidth="1"/>
    <col min="7" max="7" width="9.140625" style="9" bestFit="1" customWidth="1"/>
    <col min="8" max="8" width="11.28515625" style="8" bestFit="1" customWidth="1"/>
    <col min="9" max="10" width="9" style="9" customWidth="1"/>
    <col min="11" max="11" width="12.42578125" style="8" bestFit="1" customWidth="1"/>
    <col min="12" max="12" width="14" bestFit="1" customWidth="1"/>
    <col min="13" max="14" width="9.2851562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3100</v>
      </c>
      <c r="C2" s="10">
        <v>0.1221477831</v>
      </c>
      <c r="D2" s="13">
        <v>0.3</v>
      </c>
      <c r="E2" s="13">
        <v>46.66</v>
      </c>
      <c r="F2" s="13">
        <v>1.2</v>
      </c>
      <c r="G2" s="13">
        <v>6.4000000000000001E-2</v>
      </c>
      <c r="H2" s="8">
        <v>1</v>
      </c>
      <c r="I2" s="13">
        <f>F2</f>
        <v>1.2</v>
      </c>
      <c r="J2" s="13">
        <f>G2</f>
        <v>6.4000000000000001E-2</v>
      </c>
      <c r="K2" s="8">
        <v>342</v>
      </c>
      <c r="L2" s="8">
        <f>ROUND(E2*D2*C2*102.79,0)</f>
        <v>176</v>
      </c>
      <c r="M2" s="8">
        <f>ROUND(I2*L2*0.002205,0)</f>
        <v>0</v>
      </c>
      <c r="N2" s="15">
        <f>ROUND(J2*L2*0.002205,1)</f>
        <v>0</v>
      </c>
    </row>
    <row r="3" spans="1:14">
      <c r="A3" s="8" t="s">
        <v>41</v>
      </c>
      <c r="B3" s="8">
        <v>3100</v>
      </c>
      <c r="C3" s="10">
        <v>0.69238774749999998</v>
      </c>
      <c r="D3" s="13">
        <v>0.3</v>
      </c>
      <c r="E3" s="13">
        <v>46.66</v>
      </c>
      <c r="F3" s="13">
        <v>1.2</v>
      </c>
      <c r="G3" s="13">
        <v>6.4000000000000001E-2</v>
      </c>
      <c r="H3" s="8">
        <v>1</v>
      </c>
      <c r="I3" s="13">
        <f t="shared" ref="I3:I4" si="0">F3</f>
        <v>1.2</v>
      </c>
      <c r="J3" s="13">
        <f t="shared" ref="J3:J4" si="1">G3</f>
        <v>6.4000000000000001E-2</v>
      </c>
      <c r="K3" s="8">
        <v>41464</v>
      </c>
      <c r="L3" s="8">
        <f t="shared" ref="L3:L11" si="2">ROUND(E3*D3*C3*102.79,0)</f>
        <v>996</v>
      </c>
      <c r="M3" s="8">
        <f t="shared" ref="M3:M11" si="3">ROUND(I3*L3*0.002205,0)</f>
        <v>3</v>
      </c>
      <c r="N3" s="15">
        <f t="shared" ref="N3:N11" si="4">ROUND(J3*L3*0.002205,1)</f>
        <v>0.1</v>
      </c>
    </row>
    <row r="4" spans="1:14">
      <c r="A4" s="8" t="s">
        <v>41</v>
      </c>
      <c r="B4" s="8">
        <v>8340</v>
      </c>
      <c r="C4" s="10">
        <v>0.33192587350000002</v>
      </c>
      <c r="D4" s="13">
        <v>0.28599999999999998</v>
      </c>
      <c r="E4" s="13">
        <v>46.66</v>
      </c>
      <c r="F4" s="13">
        <v>1.77</v>
      </c>
      <c r="G4" s="13">
        <v>0.17699999999999999</v>
      </c>
      <c r="H4" s="8">
        <v>1</v>
      </c>
      <c r="I4" s="13">
        <f t="shared" si="0"/>
        <v>1.77</v>
      </c>
      <c r="J4" s="13">
        <f t="shared" si="1"/>
        <v>0.17699999999999999</v>
      </c>
      <c r="K4" s="8">
        <v>160</v>
      </c>
      <c r="L4" s="8">
        <f t="shared" si="2"/>
        <v>455</v>
      </c>
      <c r="M4" s="8">
        <f t="shared" si="3"/>
        <v>2</v>
      </c>
      <c r="N4" s="15">
        <f t="shared" si="4"/>
        <v>0.2</v>
      </c>
    </row>
    <row r="5" spans="1:14">
      <c r="A5" s="8" t="s">
        <v>41</v>
      </c>
      <c r="B5" s="8">
        <v>8340</v>
      </c>
      <c r="C5" s="10">
        <v>7.2567952899999996E-2</v>
      </c>
      <c r="D5" s="13">
        <v>0.28599999999999998</v>
      </c>
      <c r="E5" s="13">
        <v>46.66</v>
      </c>
      <c r="F5" s="13">
        <v>1.77</v>
      </c>
      <c r="G5" s="13">
        <v>0.17699999999999999</v>
      </c>
      <c r="H5" s="8">
        <v>0</v>
      </c>
      <c r="I5" s="13">
        <f>0.7*F5</f>
        <v>1.2389999999999999</v>
      </c>
      <c r="J5" s="13">
        <f>0.5*G5</f>
        <v>8.8499999999999995E-2</v>
      </c>
      <c r="K5" s="8">
        <v>35</v>
      </c>
      <c r="L5" s="8">
        <f t="shared" si="2"/>
        <v>100</v>
      </c>
      <c r="M5" s="8">
        <f t="shared" si="3"/>
        <v>0</v>
      </c>
      <c r="N5" s="15">
        <f t="shared" si="4"/>
        <v>0</v>
      </c>
    </row>
    <row r="6" spans="1:14">
      <c r="A6" s="8" t="s">
        <v>41</v>
      </c>
      <c r="B6" s="8">
        <v>8340</v>
      </c>
      <c r="C6" s="10">
        <v>0.1668044699</v>
      </c>
      <c r="D6" s="13">
        <v>0.28599999999999998</v>
      </c>
      <c r="E6" s="13">
        <v>46.66</v>
      </c>
      <c r="F6" s="13">
        <v>1.77</v>
      </c>
      <c r="G6" s="13">
        <v>0.17699999999999999</v>
      </c>
      <c r="H6" s="8">
        <v>1</v>
      </c>
      <c r="I6" s="13">
        <f>F6</f>
        <v>1.77</v>
      </c>
      <c r="J6" s="13">
        <f>G6</f>
        <v>0.17699999999999999</v>
      </c>
      <c r="K6" s="8">
        <v>85</v>
      </c>
      <c r="L6" s="8">
        <f t="shared" si="2"/>
        <v>229</v>
      </c>
      <c r="M6" s="8">
        <f t="shared" si="3"/>
        <v>1</v>
      </c>
      <c r="N6" s="15">
        <f t="shared" si="4"/>
        <v>0.1</v>
      </c>
    </row>
    <row r="7" spans="1:14">
      <c r="A7" s="8" t="s">
        <v>41</v>
      </c>
      <c r="B7" s="8">
        <v>8340</v>
      </c>
      <c r="C7" s="10">
        <v>1.0149428438000001</v>
      </c>
      <c r="D7" s="13">
        <v>0.28599999999999998</v>
      </c>
      <c r="E7" s="13">
        <v>46.66</v>
      </c>
      <c r="F7" s="13">
        <v>1.77</v>
      </c>
      <c r="G7" s="13">
        <v>0.17699999999999999</v>
      </c>
      <c r="H7" s="8">
        <v>0</v>
      </c>
      <c r="I7" s="13">
        <f>0.7*F7</f>
        <v>1.2389999999999999</v>
      </c>
      <c r="J7" s="13">
        <f>0.5*G7</f>
        <v>8.8499999999999995E-2</v>
      </c>
      <c r="K7" s="8">
        <v>488</v>
      </c>
      <c r="L7" s="8">
        <f t="shared" si="2"/>
        <v>1392</v>
      </c>
      <c r="M7" s="8">
        <f t="shared" si="3"/>
        <v>4</v>
      </c>
      <c r="N7" s="15">
        <f t="shared" si="4"/>
        <v>0.3</v>
      </c>
    </row>
    <row r="8" spans="1:14">
      <c r="A8" s="8" t="s">
        <v>41</v>
      </c>
      <c r="B8" s="8">
        <v>8340</v>
      </c>
      <c r="C8" s="10">
        <v>6.9507122190999997</v>
      </c>
      <c r="D8" s="13">
        <v>0.28599999999999998</v>
      </c>
      <c r="E8" s="13">
        <v>46.66</v>
      </c>
      <c r="F8" s="13">
        <v>1.77</v>
      </c>
      <c r="G8" s="13">
        <v>0.17699999999999999</v>
      </c>
      <c r="H8" s="8">
        <v>1</v>
      </c>
      <c r="I8" s="13">
        <f>F8</f>
        <v>1.77</v>
      </c>
      <c r="J8" s="13">
        <f>G8</f>
        <v>0.17699999999999999</v>
      </c>
      <c r="K8" s="8">
        <v>3341</v>
      </c>
      <c r="L8" s="8">
        <f t="shared" si="2"/>
        <v>9534</v>
      </c>
      <c r="M8" s="8">
        <f t="shared" si="3"/>
        <v>37</v>
      </c>
      <c r="N8" s="15">
        <f t="shared" si="4"/>
        <v>3.7</v>
      </c>
    </row>
    <row r="9" spans="1:14">
      <c r="A9" s="8" t="s">
        <v>41</v>
      </c>
      <c r="B9" s="8">
        <v>8340</v>
      </c>
      <c r="C9" s="10">
        <v>1.6171189773000001</v>
      </c>
      <c r="D9" s="13">
        <v>0.28599999999999998</v>
      </c>
      <c r="E9" s="13">
        <v>46.66</v>
      </c>
      <c r="F9" s="13">
        <v>1.77</v>
      </c>
      <c r="G9" s="13">
        <v>0.17699999999999999</v>
      </c>
      <c r="H9" s="8">
        <v>0</v>
      </c>
      <c r="I9" s="13">
        <f>0.7*F9</f>
        <v>1.2389999999999999</v>
      </c>
      <c r="J9" s="13">
        <f>0.5*G9</f>
        <v>8.8499999999999995E-2</v>
      </c>
      <c r="K9" s="8">
        <v>789</v>
      </c>
      <c r="L9" s="8">
        <f t="shared" si="2"/>
        <v>2218</v>
      </c>
      <c r="M9" s="8">
        <f t="shared" si="3"/>
        <v>6</v>
      </c>
      <c r="N9" s="15">
        <f t="shared" si="4"/>
        <v>0.4</v>
      </c>
    </row>
    <row r="10" spans="1:14">
      <c r="A10" s="8" t="s">
        <v>41</v>
      </c>
      <c r="B10" s="8">
        <v>1100</v>
      </c>
      <c r="C10" s="10">
        <v>0.58608576960000003</v>
      </c>
      <c r="D10" s="13">
        <v>0.28599999999999998</v>
      </c>
      <c r="E10" s="13">
        <v>46.66</v>
      </c>
      <c r="F10" s="13">
        <v>1.85</v>
      </c>
      <c r="G10" s="13">
        <v>0.22</v>
      </c>
      <c r="H10" s="8">
        <v>0</v>
      </c>
      <c r="I10" s="13">
        <f t="shared" ref="I10:I11" si="5">0.7*F10</f>
        <v>1.2949999999999999</v>
      </c>
      <c r="J10" s="13">
        <f t="shared" ref="J10:J11" si="6">0.5*G10</f>
        <v>0.11</v>
      </c>
      <c r="K10" s="8">
        <v>2759</v>
      </c>
      <c r="L10" s="8">
        <f t="shared" si="2"/>
        <v>804</v>
      </c>
      <c r="M10" s="8">
        <f t="shared" si="3"/>
        <v>2</v>
      </c>
      <c r="N10" s="15">
        <f t="shared" si="4"/>
        <v>0.2</v>
      </c>
    </row>
    <row r="11" spans="1:14">
      <c r="A11" s="8" t="s">
        <v>41</v>
      </c>
      <c r="B11" s="8">
        <v>8340</v>
      </c>
      <c r="C11" s="10">
        <v>6.2164292699999998E-2</v>
      </c>
      <c r="D11" s="13">
        <v>0.28599999999999998</v>
      </c>
      <c r="E11" s="13">
        <v>46.66</v>
      </c>
      <c r="F11" s="13">
        <v>1.77</v>
      </c>
      <c r="G11" s="13">
        <v>0.17699999999999999</v>
      </c>
      <c r="H11" s="8">
        <v>0</v>
      </c>
      <c r="I11" s="13">
        <f t="shared" si="5"/>
        <v>1.2389999999999999</v>
      </c>
      <c r="J11" s="13">
        <f t="shared" si="6"/>
        <v>8.8499999999999995E-2</v>
      </c>
      <c r="K11" s="8">
        <v>32</v>
      </c>
      <c r="L11" s="8">
        <f t="shared" si="2"/>
        <v>85</v>
      </c>
      <c r="M11" s="8">
        <f t="shared" si="3"/>
        <v>0</v>
      </c>
      <c r="N11" s="15">
        <f t="shared" si="4"/>
        <v>0</v>
      </c>
    </row>
    <row r="12" spans="1:14">
      <c r="C12" s="10">
        <f>SUM(C2:C11)</f>
        <v>11.6168579294</v>
      </c>
      <c r="M12" s="8">
        <f>SUM(M2:M11)</f>
        <v>55</v>
      </c>
      <c r="N12" s="15">
        <f>SUM(N2:N11)</f>
        <v>5.0000000000000009</v>
      </c>
    </row>
  </sheetData>
  <pageMargins left="0.7" right="0.7" top="0.75" bottom="0.75" header="0.3" footer="0.3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23"/>
  <sheetViews>
    <sheetView topLeftCell="A98" workbookViewId="0">
      <selection activeCell="M2" sqref="M2:M123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4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85546875" bestFit="1" customWidth="1"/>
    <col min="13" max="13" width="8" bestFit="1" customWidth="1"/>
    <col min="14" max="14" width="7.710937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4340</v>
      </c>
      <c r="C2" s="10">
        <v>4.7432086721999998</v>
      </c>
      <c r="D2" s="13">
        <v>0.10199999999999999</v>
      </c>
      <c r="E2" s="13">
        <v>46.66</v>
      </c>
      <c r="F2" s="13">
        <v>0.7</v>
      </c>
      <c r="G2" s="13">
        <v>0.09</v>
      </c>
      <c r="H2" s="8">
        <v>1</v>
      </c>
      <c r="I2" s="13">
        <f>F2</f>
        <v>0.7</v>
      </c>
      <c r="J2" s="13">
        <f>G2</f>
        <v>0.09</v>
      </c>
      <c r="K2" s="8">
        <v>4777</v>
      </c>
      <c r="L2" s="8">
        <f>ROUND(E2*D2*C2*102.79,0)</f>
        <v>2320</v>
      </c>
      <c r="M2" s="8">
        <f>ROUND(I2*L2*0.002205,0)</f>
        <v>4</v>
      </c>
      <c r="N2" s="15">
        <f>ROUND(J2*L2*0.002205,1)</f>
        <v>0.5</v>
      </c>
    </row>
    <row r="3" spans="1:14">
      <c r="A3" s="8" t="s">
        <v>41</v>
      </c>
      <c r="B3" s="8">
        <v>1200</v>
      </c>
      <c r="C3" s="10">
        <v>1.6070754343</v>
      </c>
      <c r="D3" s="13">
        <v>0.34699999999999998</v>
      </c>
      <c r="E3" s="13">
        <v>46.66</v>
      </c>
      <c r="F3" s="13">
        <v>2.23</v>
      </c>
      <c r="G3" s="13">
        <v>0.316</v>
      </c>
      <c r="H3" s="8">
        <v>1</v>
      </c>
      <c r="I3" s="13">
        <f t="shared" ref="I3:I11" si="0">F3</f>
        <v>2.23</v>
      </c>
      <c r="J3" s="13">
        <f t="shared" ref="J3:J11" si="1">G3</f>
        <v>0.316</v>
      </c>
      <c r="K3" s="8">
        <v>2766</v>
      </c>
      <c r="L3" s="8">
        <f t="shared" ref="L3:L66" si="2">ROUND(E3*D3*C3*102.79,0)</f>
        <v>2675</v>
      </c>
      <c r="M3" s="8">
        <f t="shared" ref="M3:M66" si="3">ROUND(I3*L3*0.002205,0)</f>
        <v>13</v>
      </c>
      <c r="N3" s="15">
        <f t="shared" ref="N3:N66" si="4">ROUND(J3*L3*0.002205,1)</f>
        <v>1.9</v>
      </c>
    </row>
    <row r="4" spans="1:14">
      <c r="A4" s="8" t="s">
        <v>41</v>
      </c>
      <c r="B4" s="8">
        <v>4340</v>
      </c>
      <c r="C4" s="10">
        <v>0.1899339125</v>
      </c>
      <c r="D4" s="13">
        <v>0.10199999999999999</v>
      </c>
      <c r="E4" s="13">
        <v>46.66</v>
      </c>
      <c r="F4" s="13">
        <v>0.7</v>
      </c>
      <c r="G4" s="13">
        <v>0.09</v>
      </c>
      <c r="H4" s="8">
        <v>1</v>
      </c>
      <c r="I4" s="13">
        <f t="shared" si="0"/>
        <v>0.7</v>
      </c>
      <c r="J4" s="13">
        <f t="shared" si="1"/>
        <v>0.09</v>
      </c>
      <c r="K4" s="8">
        <v>33</v>
      </c>
      <c r="L4" s="8">
        <f t="shared" si="2"/>
        <v>93</v>
      </c>
      <c r="M4" s="8">
        <f t="shared" si="3"/>
        <v>0</v>
      </c>
      <c r="N4" s="15">
        <f t="shared" si="4"/>
        <v>0</v>
      </c>
    </row>
    <row r="5" spans="1:14">
      <c r="A5" s="8" t="s">
        <v>41</v>
      </c>
      <c r="B5" s="8">
        <v>3100</v>
      </c>
      <c r="C5" s="10">
        <v>0.73108800210000002</v>
      </c>
      <c r="D5" s="13">
        <v>0.3</v>
      </c>
      <c r="E5" s="13">
        <v>46.66</v>
      </c>
      <c r="F5" s="13">
        <v>1.2</v>
      </c>
      <c r="G5" s="13">
        <v>6.4000000000000001E-2</v>
      </c>
      <c r="H5" s="8">
        <v>1</v>
      </c>
      <c r="I5" s="13">
        <f t="shared" si="0"/>
        <v>1.2</v>
      </c>
      <c r="J5" s="13">
        <f t="shared" si="1"/>
        <v>6.4000000000000001E-2</v>
      </c>
      <c r="K5" s="8">
        <v>2179</v>
      </c>
      <c r="L5" s="8">
        <f t="shared" si="2"/>
        <v>1052</v>
      </c>
      <c r="M5" s="8">
        <f t="shared" si="3"/>
        <v>3</v>
      </c>
      <c r="N5" s="15">
        <f t="shared" si="4"/>
        <v>0.1</v>
      </c>
    </row>
    <row r="6" spans="1:14">
      <c r="A6" s="8" t="s">
        <v>41</v>
      </c>
      <c r="B6" s="8">
        <v>1200</v>
      </c>
      <c r="C6" s="10">
        <v>0.6688190624</v>
      </c>
      <c r="D6" s="13">
        <v>0.38900000000000001</v>
      </c>
      <c r="E6" s="13">
        <v>46.66</v>
      </c>
      <c r="F6" s="13">
        <v>2.23</v>
      </c>
      <c r="G6" s="13">
        <v>0.316</v>
      </c>
      <c r="H6" s="8">
        <v>1</v>
      </c>
      <c r="I6" s="13">
        <f t="shared" si="0"/>
        <v>2.23</v>
      </c>
      <c r="J6" s="13">
        <f t="shared" si="1"/>
        <v>0.316</v>
      </c>
      <c r="K6" s="8">
        <v>2010</v>
      </c>
      <c r="L6" s="8">
        <f t="shared" si="2"/>
        <v>1248</v>
      </c>
      <c r="M6" s="8">
        <f t="shared" si="3"/>
        <v>6</v>
      </c>
      <c r="N6" s="15">
        <f t="shared" si="4"/>
        <v>0.9</v>
      </c>
    </row>
    <row r="7" spans="1:14">
      <c r="A7" s="8" t="s">
        <v>41</v>
      </c>
      <c r="B7" s="8">
        <v>3100</v>
      </c>
      <c r="C7" s="10">
        <v>0.22813609670000001</v>
      </c>
      <c r="D7" s="13">
        <v>0.252</v>
      </c>
      <c r="E7" s="13">
        <v>46.66</v>
      </c>
      <c r="F7" s="13">
        <v>1.2</v>
      </c>
      <c r="G7" s="13">
        <v>6.4000000000000001E-2</v>
      </c>
      <c r="H7" s="8">
        <v>1</v>
      </c>
      <c r="I7" s="13">
        <f t="shared" si="0"/>
        <v>1.2</v>
      </c>
      <c r="J7" s="13">
        <f t="shared" si="1"/>
        <v>6.4000000000000001E-2</v>
      </c>
      <c r="K7" s="8">
        <v>670</v>
      </c>
      <c r="L7" s="8">
        <f t="shared" si="2"/>
        <v>276</v>
      </c>
      <c r="M7" s="8">
        <f t="shared" si="3"/>
        <v>1</v>
      </c>
      <c r="N7" s="15">
        <f t="shared" si="4"/>
        <v>0</v>
      </c>
    </row>
    <row r="8" spans="1:14">
      <c r="A8" s="8" t="s">
        <v>41</v>
      </c>
      <c r="B8" s="8">
        <v>8150</v>
      </c>
      <c r="C8" s="10">
        <v>2.4618887499999999E-2</v>
      </c>
      <c r="D8" s="13">
        <v>0.77700000000000002</v>
      </c>
      <c r="E8" s="13">
        <v>46.66</v>
      </c>
      <c r="F8" s="13">
        <v>1.95</v>
      </c>
      <c r="G8" s="13">
        <v>0.43</v>
      </c>
      <c r="H8" s="8">
        <v>1</v>
      </c>
      <c r="I8" s="13">
        <f t="shared" si="0"/>
        <v>1.95</v>
      </c>
      <c r="J8" s="13">
        <f t="shared" si="1"/>
        <v>0.43</v>
      </c>
      <c r="K8" s="8">
        <v>33026</v>
      </c>
      <c r="L8" s="8">
        <f t="shared" si="2"/>
        <v>92</v>
      </c>
      <c r="M8" s="8">
        <f t="shared" si="3"/>
        <v>0</v>
      </c>
      <c r="N8" s="15">
        <f t="shared" si="4"/>
        <v>0.1</v>
      </c>
    </row>
    <row r="9" spans="1:14">
      <c r="A9" s="8" t="s">
        <v>41</v>
      </c>
      <c r="B9" s="8">
        <v>3100</v>
      </c>
      <c r="C9" s="10">
        <v>3.23305485E-2</v>
      </c>
      <c r="D9" s="13">
        <v>0.252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0"/>
        <v>1.2</v>
      </c>
      <c r="J9" s="13">
        <f t="shared" si="1"/>
        <v>6.4000000000000001E-2</v>
      </c>
      <c r="K9" s="8">
        <v>46</v>
      </c>
      <c r="L9" s="8">
        <f t="shared" si="2"/>
        <v>39</v>
      </c>
      <c r="M9" s="8">
        <f t="shared" si="3"/>
        <v>0</v>
      </c>
      <c r="N9" s="15">
        <f t="shared" si="4"/>
        <v>0</v>
      </c>
    </row>
    <row r="10" spans="1:14">
      <c r="A10" s="8" t="s">
        <v>41</v>
      </c>
      <c r="B10" s="8">
        <v>8150</v>
      </c>
      <c r="C10" s="10">
        <v>2.2219679311</v>
      </c>
      <c r="D10" s="13">
        <v>0.74</v>
      </c>
      <c r="E10" s="13">
        <v>46.66</v>
      </c>
      <c r="F10" s="13">
        <v>1.95</v>
      </c>
      <c r="G10" s="13">
        <v>0.43</v>
      </c>
      <c r="H10" s="8">
        <v>1</v>
      </c>
      <c r="I10" s="13">
        <f t="shared" si="0"/>
        <v>1.95</v>
      </c>
      <c r="J10" s="13">
        <f t="shared" si="1"/>
        <v>0.43</v>
      </c>
      <c r="K10" s="8">
        <v>3358</v>
      </c>
      <c r="L10" s="8">
        <f t="shared" si="2"/>
        <v>7886</v>
      </c>
      <c r="M10" s="8">
        <f t="shared" si="3"/>
        <v>34</v>
      </c>
      <c r="N10" s="15">
        <f t="shared" si="4"/>
        <v>7.5</v>
      </c>
    </row>
    <row r="11" spans="1:14">
      <c r="A11" s="8" t="s">
        <v>41</v>
      </c>
      <c r="B11" s="8">
        <v>4340</v>
      </c>
      <c r="C11" s="10">
        <v>0.65024980929999998</v>
      </c>
      <c r="D11" s="13">
        <v>0.25800000000000001</v>
      </c>
      <c r="E11" s="13">
        <v>46.66</v>
      </c>
      <c r="F11" s="13">
        <v>0.7</v>
      </c>
      <c r="G11" s="13">
        <v>0.09</v>
      </c>
      <c r="H11" s="8">
        <v>1</v>
      </c>
      <c r="I11" s="13">
        <f t="shared" si="0"/>
        <v>0.7</v>
      </c>
      <c r="J11" s="13">
        <f t="shared" si="1"/>
        <v>0.09</v>
      </c>
      <c r="K11" s="8">
        <v>369</v>
      </c>
      <c r="L11" s="8">
        <f t="shared" si="2"/>
        <v>805</v>
      </c>
      <c r="M11" s="8">
        <f t="shared" si="3"/>
        <v>1</v>
      </c>
      <c r="N11" s="15">
        <f t="shared" si="4"/>
        <v>0.2</v>
      </c>
    </row>
    <row r="12" spans="1:14">
      <c r="A12" s="8" t="s">
        <v>41</v>
      </c>
      <c r="B12" s="8">
        <v>8150</v>
      </c>
      <c r="C12" s="10">
        <v>3.9123493099999997E-2</v>
      </c>
      <c r="D12" s="13">
        <v>0.74</v>
      </c>
      <c r="E12" s="13">
        <v>46.66</v>
      </c>
      <c r="F12" s="13">
        <v>1.95</v>
      </c>
      <c r="G12" s="13">
        <v>0.43</v>
      </c>
      <c r="H12" s="8">
        <v>0</v>
      </c>
      <c r="I12" s="13">
        <f>0.7*F12</f>
        <v>1.365</v>
      </c>
      <c r="J12" s="13">
        <f>0.5*G12</f>
        <v>0.215</v>
      </c>
      <c r="K12" s="8">
        <v>282</v>
      </c>
      <c r="L12" s="8">
        <f t="shared" si="2"/>
        <v>139</v>
      </c>
      <c r="M12" s="8">
        <f t="shared" si="3"/>
        <v>0</v>
      </c>
      <c r="N12" s="15">
        <f t="shared" si="4"/>
        <v>0.1</v>
      </c>
    </row>
    <row r="13" spans="1:14">
      <c r="A13" s="8" t="s">
        <v>41</v>
      </c>
      <c r="B13" s="8">
        <v>1200</v>
      </c>
      <c r="C13" s="10">
        <v>1.4000343177000001</v>
      </c>
      <c r="D13" s="13">
        <v>0.38900000000000001</v>
      </c>
      <c r="E13" s="13">
        <v>46.66</v>
      </c>
      <c r="F13" s="13">
        <v>2.23</v>
      </c>
      <c r="G13" s="13">
        <v>0.316</v>
      </c>
      <c r="H13" s="8">
        <v>0</v>
      </c>
      <c r="I13" s="13">
        <f>0.7*F13</f>
        <v>1.5609999999999999</v>
      </c>
      <c r="J13" s="13">
        <f>0.5*G13</f>
        <v>0.158</v>
      </c>
      <c r="K13" s="8">
        <v>1039</v>
      </c>
      <c r="L13" s="8">
        <f t="shared" si="2"/>
        <v>2612</v>
      </c>
      <c r="M13" s="8">
        <f t="shared" si="3"/>
        <v>9</v>
      </c>
      <c r="N13" s="15">
        <f t="shared" si="4"/>
        <v>0.9</v>
      </c>
    </row>
    <row r="14" spans="1:14">
      <c r="A14" s="8" t="s">
        <v>41</v>
      </c>
      <c r="B14" s="8">
        <v>4340</v>
      </c>
      <c r="C14" s="10">
        <v>5.1470877806999997</v>
      </c>
      <c r="D14" s="13">
        <v>0.41299999999999998</v>
      </c>
      <c r="E14" s="13">
        <v>46.66</v>
      </c>
      <c r="F14" s="13">
        <v>0.7</v>
      </c>
      <c r="G14" s="13">
        <v>0.09</v>
      </c>
      <c r="H14" s="8">
        <v>1</v>
      </c>
      <c r="I14" s="13">
        <f t="shared" ref="I14:I19" si="5">F14</f>
        <v>0.7</v>
      </c>
      <c r="J14" s="13">
        <f t="shared" ref="J14:J19" si="6">G14</f>
        <v>0.09</v>
      </c>
      <c r="K14" s="8">
        <v>3720</v>
      </c>
      <c r="L14" s="8">
        <f t="shared" si="2"/>
        <v>10195</v>
      </c>
      <c r="M14" s="8">
        <f t="shared" si="3"/>
        <v>16</v>
      </c>
      <c r="N14" s="15">
        <f t="shared" si="4"/>
        <v>2</v>
      </c>
    </row>
    <row r="15" spans="1:14">
      <c r="A15" s="8" t="s">
        <v>41</v>
      </c>
      <c r="B15" s="8">
        <v>1200</v>
      </c>
      <c r="C15" s="10">
        <v>2.2843049999999999E-3</v>
      </c>
      <c r="D15" s="13">
        <v>0.38900000000000001</v>
      </c>
      <c r="E15" s="13">
        <v>46.66</v>
      </c>
      <c r="F15" s="13">
        <v>2.23</v>
      </c>
      <c r="G15" s="13">
        <v>0.316</v>
      </c>
      <c r="H15" s="8">
        <v>1</v>
      </c>
      <c r="I15" s="13">
        <f t="shared" si="5"/>
        <v>2.23</v>
      </c>
      <c r="J15" s="13">
        <f t="shared" si="6"/>
        <v>0.316</v>
      </c>
      <c r="K15" s="8">
        <v>13</v>
      </c>
      <c r="L15" s="8">
        <f t="shared" si="2"/>
        <v>4</v>
      </c>
      <c r="M15" s="8">
        <f t="shared" si="3"/>
        <v>0</v>
      </c>
      <c r="N15" s="15">
        <f t="shared" si="4"/>
        <v>0</v>
      </c>
    </row>
    <row r="16" spans="1:14">
      <c r="A16" s="8" t="s">
        <v>41</v>
      </c>
      <c r="B16" s="8">
        <v>4340</v>
      </c>
      <c r="C16" s="10">
        <v>6.4350973289000004</v>
      </c>
      <c r="D16" s="13">
        <v>0.309</v>
      </c>
      <c r="E16" s="13">
        <v>46.66</v>
      </c>
      <c r="F16" s="13">
        <v>0.7</v>
      </c>
      <c r="G16" s="13">
        <v>0.09</v>
      </c>
      <c r="H16" s="8">
        <v>1</v>
      </c>
      <c r="I16" s="13">
        <f t="shared" si="5"/>
        <v>0.7</v>
      </c>
      <c r="J16" s="13">
        <f t="shared" si="6"/>
        <v>0.09</v>
      </c>
      <c r="K16" s="8">
        <v>3342</v>
      </c>
      <c r="L16" s="8">
        <f t="shared" si="2"/>
        <v>9537</v>
      </c>
      <c r="M16" s="8">
        <f t="shared" si="3"/>
        <v>15</v>
      </c>
      <c r="N16" s="15">
        <f t="shared" si="4"/>
        <v>1.9</v>
      </c>
    </row>
    <row r="17" spans="1:14">
      <c r="A17" s="8" t="s">
        <v>41</v>
      </c>
      <c r="B17" s="8">
        <v>1200</v>
      </c>
      <c r="C17" s="10">
        <v>0.41042860170000001</v>
      </c>
      <c r="D17" s="13">
        <v>0.38900000000000001</v>
      </c>
      <c r="E17" s="13">
        <v>46.66</v>
      </c>
      <c r="F17" s="13">
        <v>2.23</v>
      </c>
      <c r="G17" s="13">
        <v>0.316</v>
      </c>
      <c r="H17" s="8">
        <v>1</v>
      </c>
      <c r="I17" s="13">
        <f t="shared" si="5"/>
        <v>2.23</v>
      </c>
      <c r="J17" s="13">
        <f t="shared" si="6"/>
        <v>0.316</v>
      </c>
      <c r="K17" s="8">
        <v>268</v>
      </c>
      <c r="L17" s="8">
        <f t="shared" si="2"/>
        <v>766</v>
      </c>
      <c r="M17" s="8">
        <f t="shared" si="3"/>
        <v>4</v>
      </c>
      <c r="N17" s="15">
        <f t="shared" si="4"/>
        <v>0.5</v>
      </c>
    </row>
    <row r="18" spans="1:14">
      <c r="A18" s="8" t="s">
        <v>41</v>
      </c>
      <c r="B18" s="8">
        <v>8150</v>
      </c>
      <c r="C18" s="10">
        <v>0.20547070810000001</v>
      </c>
      <c r="D18" s="13">
        <v>0.77700000000000002</v>
      </c>
      <c r="E18" s="13">
        <v>46.66</v>
      </c>
      <c r="F18" s="13">
        <v>1.95</v>
      </c>
      <c r="G18" s="13">
        <v>0.43</v>
      </c>
      <c r="H18" s="8">
        <v>1</v>
      </c>
      <c r="I18" s="13">
        <f t="shared" si="5"/>
        <v>1.95</v>
      </c>
      <c r="J18" s="13">
        <f t="shared" si="6"/>
        <v>0.43</v>
      </c>
      <c r="K18" s="8">
        <v>270</v>
      </c>
      <c r="L18" s="8">
        <f t="shared" si="2"/>
        <v>766</v>
      </c>
      <c r="M18" s="8">
        <f t="shared" si="3"/>
        <v>3</v>
      </c>
      <c r="N18" s="15">
        <f t="shared" si="4"/>
        <v>0.7</v>
      </c>
    </row>
    <row r="19" spans="1:14">
      <c r="A19" s="8" t="s">
        <v>41</v>
      </c>
      <c r="B19" s="8">
        <v>8150</v>
      </c>
      <c r="C19" s="10">
        <v>1.2308587000000001E-3</v>
      </c>
      <c r="D19" s="13">
        <v>0.74</v>
      </c>
      <c r="E19" s="13">
        <v>46.66</v>
      </c>
      <c r="F19" s="13">
        <v>1.95</v>
      </c>
      <c r="G19" s="13">
        <v>0.43</v>
      </c>
      <c r="H19" s="8">
        <v>1</v>
      </c>
      <c r="I19" s="13">
        <f t="shared" si="5"/>
        <v>1.95</v>
      </c>
      <c r="J19" s="13">
        <f t="shared" si="6"/>
        <v>0.43</v>
      </c>
      <c r="K19" s="8">
        <v>2</v>
      </c>
      <c r="L19" s="8">
        <f t="shared" si="2"/>
        <v>4</v>
      </c>
      <c r="M19" s="8">
        <f t="shared" si="3"/>
        <v>0</v>
      </c>
      <c r="N19" s="15">
        <f t="shared" si="4"/>
        <v>0</v>
      </c>
    </row>
    <row r="20" spans="1:14">
      <c r="A20" s="8" t="s">
        <v>41</v>
      </c>
      <c r="B20" s="8">
        <v>8150</v>
      </c>
      <c r="C20" s="10">
        <v>9.7968164600000004E-2</v>
      </c>
      <c r="D20" s="13">
        <v>0.74</v>
      </c>
      <c r="E20" s="13">
        <v>46.66</v>
      </c>
      <c r="F20" s="13">
        <v>1.95</v>
      </c>
      <c r="G20" s="13">
        <v>0.43</v>
      </c>
      <c r="H20" s="8">
        <v>0</v>
      </c>
      <c r="I20" s="13">
        <f t="shared" ref="I20:I21" si="7">0.7*F20</f>
        <v>1.365</v>
      </c>
      <c r="J20" s="13">
        <f t="shared" ref="J20:J21" si="8">0.5*G20</f>
        <v>0.215</v>
      </c>
      <c r="K20" s="8">
        <v>122</v>
      </c>
      <c r="L20" s="8">
        <f t="shared" si="2"/>
        <v>348</v>
      </c>
      <c r="M20" s="8">
        <f t="shared" si="3"/>
        <v>1</v>
      </c>
      <c r="N20" s="15">
        <f t="shared" si="4"/>
        <v>0.2</v>
      </c>
    </row>
    <row r="21" spans="1:14">
      <c r="A21" s="8" t="s">
        <v>41</v>
      </c>
      <c r="B21" s="8">
        <v>8150</v>
      </c>
      <c r="C21" s="10">
        <v>4.9654471017999997</v>
      </c>
      <c r="D21" s="13">
        <v>0.77700000000000002</v>
      </c>
      <c r="E21" s="13">
        <v>46.66</v>
      </c>
      <c r="F21" s="13">
        <v>1.95</v>
      </c>
      <c r="G21" s="13">
        <v>0.43</v>
      </c>
      <c r="H21" s="8">
        <v>0</v>
      </c>
      <c r="I21" s="13">
        <f t="shared" si="7"/>
        <v>1.365</v>
      </c>
      <c r="J21" s="13">
        <f t="shared" si="8"/>
        <v>0.215</v>
      </c>
      <c r="K21" s="8">
        <v>9717</v>
      </c>
      <c r="L21" s="8">
        <f t="shared" si="2"/>
        <v>18504</v>
      </c>
      <c r="M21" s="8">
        <f t="shared" si="3"/>
        <v>56</v>
      </c>
      <c r="N21" s="15">
        <f t="shared" si="4"/>
        <v>8.8000000000000007</v>
      </c>
    </row>
    <row r="22" spans="1:14">
      <c r="A22" s="8" t="s">
        <v>41</v>
      </c>
      <c r="B22" s="8">
        <v>4340</v>
      </c>
      <c r="C22" s="10">
        <v>3.5655573047</v>
      </c>
      <c r="D22" s="13">
        <v>0.309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ref="I22:I25" si="9">F22</f>
        <v>0.7</v>
      </c>
      <c r="J22" s="13">
        <f t="shared" ref="J22:J25" si="10">G22</f>
        <v>0.09</v>
      </c>
      <c r="K22" s="8">
        <v>1852</v>
      </c>
      <c r="L22" s="8">
        <f t="shared" si="2"/>
        <v>5284</v>
      </c>
      <c r="M22" s="8">
        <f t="shared" si="3"/>
        <v>8</v>
      </c>
      <c r="N22" s="15">
        <f t="shared" si="4"/>
        <v>1</v>
      </c>
    </row>
    <row r="23" spans="1:14">
      <c r="A23" s="8" t="s">
        <v>41</v>
      </c>
      <c r="B23" s="8">
        <v>1200</v>
      </c>
      <c r="C23" s="10">
        <v>0.73817850860000001</v>
      </c>
      <c r="D23" s="13">
        <v>0.22</v>
      </c>
      <c r="E23" s="13">
        <v>46.66</v>
      </c>
      <c r="F23" s="13">
        <v>2.23</v>
      </c>
      <c r="G23" s="13">
        <v>0.316</v>
      </c>
      <c r="H23" s="8">
        <v>1</v>
      </c>
      <c r="I23" s="13">
        <f t="shared" si="9"/>
        <v>2.23</v>
      </c>
      <c r="J23" s="13">
        <f t="shared" si="10"/>
        <v>0.316</v>
      </c>
      <c r="K23" s="8">
        <v>330</v>
      </c>
      <c r="L23" s="8">
        <f t="shared" si="2"/>
        <v>779</v>
      </c>
      <c r="M23" s="8">
        <f t="shared" si="3"/>
        <v>4</v>
      </c>
      <c r="N23" s="15">
        <f t="shared" si="4"/>
        <v>0.5</v>
      </c>
    </row>
    <row r="24" spans="1:14">
      <c r="A24" s="8" t="s">
        <v>41</v>
      </c>
      <c r="B24" s="8">
        <v>8150</v>
      </c>
      <c r="C24" s="10">
        <v>1.9173903642000001</v>
      </c>
      <c r="D24" s="13">
        <v>0.77700000000000002</v>
      </c>
      <c r="E24" s="13">
        <v>46.66</v>
      </c>
      <c r="F24" s="13">
        <v>1.95</v>
      </c>
      <c r="G24" s="13">
        <v>0.43</v>
      </c>
      <c r="H24" s="8">
        <v>1</v>
      </c>
      <c r="I24" s="13">
        <f t="shared" si="9"/>
        <v>1.95</v>
      </c>
      <c r="J24" s="13">
        <f t="shared" si="10"/>
        <v>0.43</v>
      </c>
      <c r="K24" s="8">
        <v>2504</v>
      </c>
      <c r="L24" s="8">
        <f t="shared" si="2"/>
        <v>7145</v>
      </c>
      <c r="M24" s="8">
        <f t="shared" si="3"/>
        <v>31</v>
      </c>
      <c r="N24" s="15">
        <f t="shared" si="4"/>
        <v>6.8</v>
      </c>
    </row>
    <row r="25" spans="1:14">
      <c r="A25" s="8" t="s">
        <v>41</v>
      </c>
      <c r="B25" s="8">
        <v>4340</v>
      </c>
      <c r="C25" s="10">
        <v>0.13206925410000001</v>
      </c>
      <c r="D25" s="13">
        <v>0.309</v>
      </c>
      <c r="E25" s="13">
        <v>46.66</v>
      </c>
      <c r="F25" s="13">
        <v>0.7</v>
      </c>
      <c r="G25" s="13">
        <v>0.09</v>
      </c>
      <c r="H25" s="8">
        <v>1</v>
      </c>
      <c r="I25" s="13">
        <f t="shared" si="9"/>
        <v>0.7</v>
      </c>
      <c r="J25" s="13">
        <f t="shared" si="10"/>
        <v>0.09</v>
      </c>
      <c r="K25" s="8">
        <v>69</v>
      </c>
      <c r="L25" s="8">
        <f t="shared" si="2"/>
        <v>196</v>
      </c>
      <c r="M25" s="8">
        <f t="shared" si="3"/>
        <v>0</v>
      </c>
      <c r="N25" s="15">
        <f t="shared" si="4"/>
        <v>0</v>
      </c>
    </row>
    <row r="26" spans="1:14">
      <c r="A26" s="8" t="s">
        <v>41</v>
      </c>
      <c r="B26" s="8">
        <v>1200</v>
      </c>
      <c r="C26" s="10">
        <v>0.29434729459999998</v>
      </c>
      <c r="D26" s="13">
        <v>0.22</v>
      </c>
      <c r="E26" s="13">
        <v>46.66</v>
      </c>
      <c r="F26" s="13">
        <v>2.23</v>
      </c>
      <c r="G26" s="13">
        <v>0.316</v>
      </c>
      <c r="H26" s="8">
        <v>0</v>
      </c>
      <c r="I26" s="13">
        <f>0.7*F26</f>
        <v>1.5609999999999999</v>
      </c>
      <c r="J26" s="13">
        <f>0.5*G26</f>
        <v>0.158</v>
      </c>
      <c r="K26" s="8">
        <v>109</v>
      </c>
      <c r="L26" s="8">
        <f t="shared" si="2"/>
        <v>311</v>
      </c>
      <c r="M26" s="8">
        <f t="shared" si="3"/>
        <v>1</v>
      </c>
      <c r="N26" s="15">
        <f t="shared" si="4"/>
        <v>0.1</v>
      </c>
    </row>
    <row r="27" spans="1:14">
      <c r="A27" s="8" t="s">
        <v>41</v>
      </c>
      <c r="B27" s="8">
        <v>4340</v>
      </c>
      <c r="C27" s="10">
        <v>0.69789836979999997</v>
      </c>
      <c r="D27" s="13">
        <v>0.10199999999999999</v>
      </c>
      <c r="E27" s="13">
        <v>46.66</v>
      </c>
      <c r="F27" s="13">
        <v>0.7</v>
      </c>
      <c r="G27" s="13">
        <v>0.09</v>
      </c>
      <c r="H27" s="8">
        <v>1</v>
      </c>
      <c r="I27" s="13">
        <f>F27</f>
        <v>0.7</v>
      </c>
      <c r="J27" s="13">
        <f>G27</f>
        <v>0.09</v>
      </c>
      <c r="K27" s="8">
        <v>137</v>
      </c>
      <c r="L27" s="8">
        <f t="shared" si="2"/>
        <v>341</v>
      </c>
      <c r="M27" s="8">
        <f t="shared" si="3"/>
        <v>1</v>
      </c>
      <c r="N27" s="15">
        <f t="shared" si="4"/>
        <v>0.1</v>
      </c>
    </row>
    <row r="28" spans="1:14">
      <c r="A28" s="8" t="s">
        <v>41</v>
      </c>
      <c r="B28" s="8">
        <v>1200</v>
      </c>
      <c r="C28" s="10">
        <v>5.8385433100000002E-2</v>
      </c>
      <c r="D28" s="13">
        <v>0.22</v>
      </c>
      <c r="E28" s="13">
        <v>46.66</v>
      </c>
      <c r="F28" s="13">
        <v>2.23</v>
      </c>
      <c r="G28" s="13">
        <v>0.316</v>
      </c>
      <c r="H28" s="8">
        <v>0</v>
      </c>
      <c r="I28" s="13">
        <f>0.7*F28</f>
        <v>1.5609999999999999</v>
      </c>
      <c r="J28" s="13">
        <f>0.5*G28</f>
        <v>0.158</v>
      </c>
      <c r="K28" s="8">
        <v>22</v>
      </c>
      <c r="L28" s="8">
        <f t="shared" si="2"/>
        <v>62</v>
      </c>
      <c r="M28" s="8">
        <f t="shared" si="3"/>
        <v>0</v>
      </c>
      <c r="N28" s="15">
        <f t="shared" si="4"/>
        <v>0</v>
      </c>
    </row>
    <row r="29" spans="1:14">
      <c r="A29" s="8" t="s">
        <v>41</v>
      </c>
      <c r="B29" s="8">
        <v>4340</v>
      </c>
      <c r="C29" s="10">
        <v>8.1100312699999996E-2</v>
      </c>
      <c r="D29" s="13">
        <v>0.309</v>
      </c>
      <c r="E29" s="13">
        <v>46.66</v>
      </c>
      <c r="F29" s="13">
        <v>0.7</v>
      </c>
      <c r="G29" s="13">
        <v>0.09</v>
      </c>
      <c r="H29" s="8">
        <v>1</v>
      </c>
      <c r="I29" s="13">
        <f t="shared" ref="I29:I30" si="11">F29</f>
        <v>0.7</v>
      </c>
      <c r="J29" s="13">
        <f t="shared" ref="J29:J30" si="12">G29</f>
        <v>0.09</v>
      </c>
      <c r="K29" s="8">
        <v>42</v>
      </c>
      <c r="L29" s="8">
        <f t="shared" si="2"/>
        <v>120</v>
      </c>
      <c r="M29" s="8">
        <f t="shared" si="3"/>
        <v>0</v>
      </c>
      <c r="N29" s="15">
        <f t="shared" si="4"/>
        <v>0</v>
      </c>
    </row>
    <row r="30" spans="1:14">
      <c r="A30" s="8" t="s">
        <v>41</v>
      </c>
      <c r="B30" s="8">
        <v>4340</v>
      </c>
      <c r="C30" s="10">
        <v>1.304147E-4</v>
      </c>
      <c r="D30" s="13">
        <v>0.309</v>
      </c>
      <c r="E30" s="13">
        <v>46.66</v>
      </c>
      <c r="F30" s="13">
        <v>0.7</v>
      </c>
      <c r="G30" s="13">
        <v>0.09</v>
      </c>
      <c r="H30" s="8">
        <v>1</v>
      </c>
      <c r="I30" s="13">
        <f t="shared" si="11"/>
        <v>0.7</v>
      </c>
      <c r="J30" s="13">
        <f t="shared" si="12"/>
        <v>0.09</v>
      </c>
      <c r="K30" s="8">
        <v>0</v>
      </c>
      <c r="L30" s="8">
        <f t="shared" si="2"/>
        <v>0</v>
      </c>
      <c r="M30" s="8">
        <f t="shared" si="3"/>
        <v>0</v>
      </c>
      <c r="N30" s="15">
        <f t="shared" si="4"/>
        <v>0</v>
      </c>
    </row>
    <row r="31" spans="1:14">
      <c r="A31" s="8" t="s">
        <v>41</v>
      </c>
      <c r="B31" s="8">
        <v>1200</v>
      </c>
      <c r="C31" s="10">
        <v>8.1858399999999998E-2</v>
      </c>
      <c r="D31" s="13">
        <v>0.22</v>
      </c>
      <c r="E31" s="13">
        <v>46.66</v>
      </c>
      <c r="F31" s="13">
        <v>2.23</v>
      </c>
      <c r="G31" s="13">
        <v>0.316</v>
      </c>
      <c r="H31" s="8">
        <v>0</v>
      </c>
      <c r="I31" s="13">
        <f>0.7*F31</f>
        <v>1.5609999999999999</v>
      </c>
      <c r="J31" s="13">
        <f>0.5*G31</f>
        <v>0.158</v>
      </c>
      <c r="K31" s="8">
        <v>96</v>
      </c>
      <c r="L31" s="8">
        <f t="shared" si="2"/>
        <v>86</v>
      </c>
      <c r="M31" s="8">
        <f t="shared" si="3"/>
        <v>0</v>
      </c>
      <c r="N31" s="15">
        <f t="shared" si="4"/>
        <v>0</v>
      </c>
    </row>
    <row r="32" spans="1:14">
      <c r="A32" s="8" t="s">
        <v>41</v>
      </c>
      <c r="B32" s="8">
        <v>4340</v>
      </c>
      <c r="C32" s="10">
        <v>3.03385787E-2</v>
      </c>
      <c r="D32" s="13">
        <v>0.309</v>
      </c>
      <c r="E32" s="13">
        <v>46.66</v>
      </c>
      <c r="F32" s="13">
        <v>0.7</v>
      </c>
      <c r="G32" s="13">
        <v>0.09</v>
      </c>
      <c r="H32" s="8">
        <v>1</v>
      </c>
      <c r="I32" s="13">
        <f t="shared" ref="I32:I46" si="13">F32</f>
        <v>0.7</v>
      </c>
      <c r="J32" s="13">
        <f t="shared" ref="J32:J46" si="14">G32</f>
        <v>0.09</v>
      </c>
      <c r="K32" s="8">
        <v>16</v>
      </c>
      <c r="L32" s="8">
        <f t="shared" si="2"/>
        <v>45</v>
      </c>
      <c r="M32" s="8">
        <f t="shared" si="3"/>
        <v>0</v>
      </c>
      <c r="N32" s="15">
        <f t="shared" si="4"/>
        <v>0</v>
      </c>
    </row>
    <row r="33" spans="1:14">
      <c r="A33" s="8" t="s">
        <v>41</v>
      </c>
      <c r="B33" s="8">
        <v>8150</v>
      </c>
      <c r="C33" s="10">
        <v>5.4418544300000003E-2</v>
      </c>
      <c r="D33" s="13">
        <v>0.77700000000000002</v>
      </c>
      <c r="E33" s="13">
        <v>46.66</v>
      </c>
      <c r="F33" s="13">
        <v>1.95</v>
      </c>
      <c r="G33" s="13">
        <v>0.43</v>
      </c>
      <c r="H33" s="8">
        <v>1</v>
      </c>
      <c r="I33" s="13">
        <f t="shared" si="13"/>
        <v>1.95</v>
      </c>
      <c r="J33" s="13">
        <f t="shared" si="14"/>
        <v>0.43</v>
      </c>
      <c r="K33" s="8">
        <v>71</v>
      </c>
      <c r="L33" s="8">
        <f t="shared" si="2"/>
        <v>203</v>
      </c>
      <c r="M33" s="8">
        <f t="shared" si="3"/>
        <v>1</v>
      </c>
      <c r="N33" s="15">
        <f t="shared" si="4"/>
        <v>0.2</v>
      </c>
    </row>
    <row r="34" spans="1:14">
      <c r="A34" s="8" t="s">
        <v>41</v>
      </c>
      <c r="B34" s="8">
        <v>6300</v>
      </c>
      <c r="C34" s="10">
        <v>13.540281288199999</v>
      </c>
      <c r="D34" s="13">
        <v>0.26600000000000001</v>
      </c>
      <c r="E34" s="13">
        <v>46.66</v>
      </c>
      <c r="F34" s="13">
        <v>0</v>
      </c>
      <c r="G34" s="13">
        <v>0</v>
      </c>
      <c r="H34" s="8">
        <v>1</v>
      </c>
      <c r="I34" s="13">
        <f t="shared" si="13"/>
        <v>0</v>
      </c>
      <c r="J34" s="13">
        <f t="shared" si="14"/>
        <v>0</v>
      </c>
      <c r="K34" s="8">
        <v>9656</v>
      </c>
      <c r="L34" s="8">
        <f t="shared" si="2"/>
        <v>17274</v>
      </c>
      <c r="M34" s="8">
        <f t="shared" si="3"/>
        <v>0</v>
      </c>
      <c r="N34" s="15">
        <f t="shared" si="4"/>
        <v>0</v>
      </c>
    </row>
    <row r="35" spans="1:14">
      <c r="A35" s="8" t="s">
        <v>41</v>
      </c>
      <c r="B35" s="8">
        <v>6300</v>
      </c>
      <c r="C35" s="10">
        <v>0.12543810010000001</v>
      </c>
      <c r="D35" s="13">
        <v>0.26600000000000001</v>
      </c>
      <c r="E35" s="13">
        <v>46.66</v>
      </c>
      <c r="F35" s="13">
        <v>0</v>
      </c>
      <c r="G35" s="13">
        <v>0</v>
      </c>
      <c r="H35" s="8">
        <v>1</v>
      </c>
      <c r="I35" s="13">
        <f t="shared" si="13"/>
        <v>0</v>
      </c>
      <c r="J35" s="13">
        <f t="shared" si="14"/>
        <v>0</v>
      </c>
      <c r="K35" s="8">
        <v>56</v>
      </c>
      <c r="L35" s="8">
        <f t="shared" si="2"/>
        <v>160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6300</v>
      </c>
      <c r="C36" s="10">
        <v>5.7073912599999999E-2</v>
      </c>
      <c r="D36" s="13">
        <v>0.26600000000000001</v>
      </c>
      <c r="E36" s="13">
        <v>46.66</v>
      </c>
      <c r="F36" s="13">
        <v>0</v>
      </c>
      <c r="G36" s="13">
        <v>0</v>
      </c>
      <c r="H36" s="8">
        <v>1</v>
      </c>
      <c r="I36" s="13">
        <f t="shared" si="13"/>
        <v>0</v>
      </c>
      <c r="J36" s="13">
        <f t="shared" si="14"/>
        <v>0</v>
      </c>
      <c r="K36" s="8">
        <v>26</v>
      </c>
      <c r="L36" s="8">
        <f t="shared" si="2"/>
        <v>73</v>
      </c>
      <c r="M36" s="8">
        <f t="shared" si="3"/>
        <v>0</v>
      </c>
      <c r="N36" s="15">
        <f t="shared" si="4"/>
        <v>0</v>
      </c>
    </row>
    <row r="37" spans="1:14">
      <c r="A37" s="8" t="s">
        <v>41</v>
      </c>
      <c r="B37" s="8">
        <v>1300</v>
      </c>
      <c r="C37" s="10">
        <v>38.866357284899998</v>
      </c>
      <c r="D37" s="13">
        <v>0.63100000000000001</v>
      </c>
      <c r="E37" s="13">
        <v>46.66</v>
      </c>
      <c r="F37" s="13">
        <v>2.1</v>
      </c>
      <c r="G37" s="13">
        <v>0.51600000000000001</v>
      </c>
      <c r="H37" s="8">
        <v>1</v>
      </c>
      <c r="I37" s="13">
        <f t="shared" si="13"/>
        <v>2.1</v>
      </c>
      <c r="J37" s="13">
        <f t="shared" si="14"/>
        <v>0.51600000000000001</v>
      </c>
      <c r="K37" s="8">
        <v>55897</v>
      </c>
      <c r="L37" s="8">
        <f t="shared" si="2"/>
        <v>117625</v>
      </c>
      <c r="M37" s="8">
        <f t="shared" si="3"/>
        <v>545</v>
      </c>
      <c r="N37" s="15">
        <f t="shared" si="4"/>
        <v>133.80000000000001</v>
      </c>
    </row>
    <row r="38" spans="1:14">
      <c r="A38" s="8" t="s">
        <v>41</v>
      </c>
      <c r="B38" s="8">
        <v>6300</v>
      </c>
      <c r="C38" s="10">
        <v>0.49995079269999998</v>
      </c>
      <c r="D38" s="13">
        <v>0.26600000000000001</v>
      </c>
      <c r="E38" s="13">
        <v>46.66</v>
      </c>
      <c r="F38" s="13">
        <v>0</v>
      </c>
      <c r="G38" s="13">
        <v>0</v>
      </c>
      <c r="H38" s="8">
        <v>1</v>
      </c>
      <c r="I38" s="13">
        <f t="shared" si="13"/>
        <v>0</v>
      </c>
      <c r="J38" s="13">
        <f t="shared" si="14"/>
        <v>0</v>
      </c>
      <c r="K38" s="8">
        <v>223</v>
      </c>
      <c r="L38" s="8">
        <f t="shared" si="2"/>
        <v>638</v>
      </c>
      <c r="M38" s="8">
        <f t="shared" si="3"/>
        <v>0</v>
      </c>
      <c r="N38" s="15">
        <f t="shared" si="4"/>
        <v>0</v>
      </c>
    </row>
    <row r="39" spans="1:14">
      <c r="A39" s="8" t="s">
        <v>41</v>
      </c>
      <c r="B39" s="8">
        <v>1300</v>
      </c>
      <c r="C39" s="10">
        <v>1.4075495524999999</v>
      </c>
      <c r="D39" s="13">
        <v>0.69199999999999995</v>
      </c>
      <c r="E39" s="13">
        <v>46.66</v>
      </c>
      <c r="F39" s="13">
        <v>2.1</v>
      </c>
      <c r="G39" s="13">
        <v>0.51600000000000001</v>
      </c>
      <c r="H39" s="8">
        <v>1</v>
      </c>
      <c r="I39" s="13">
        <f t="shared" si="13"/>
        <v>2.1</v>
      </c>
      <c r="J39" s="13">
        <f t="shared" si="14"/>
        <v>0.51600000000000001</v>
      </c>
      <c r="K39" s="8">
        <v>1637</v>
      </c>
      <c r="L39" s="8">
        <f t="shared" si="2"/>
        <v>4672</v>
      </c>
      <c r="M39" s="8">
        <f t="shared" si="3"/>
        <v>22</v>
      </c>
      <c r="N39" s="15">
        <f t="shared" si="4"/>
        <v>5.3</v>
      </c>
    </row>
    <row r="40" spans="1:14">
      <c r="A40" s="8" t="s">
        <v>41</v>
      </c>
      <c r="B40" s="8">
        <v>1300</v>
      </c>
      <c r="C40" s="10">
        <v>1.6559013057</v>
      </c>
      <c r="D40" s="13">
        <v>0.73299999999999998</v>
      </c>
      <c r="E40" s="13">
        <v>46.66</v>
      </c>
      <c r="F40" s="13">
        <v>2.1</v>
      </c>
      <c r="G40" s="13">
        <v>0.51600000000000001</v>
      </c>
      <c r="H40" s="8">
        <v>1</v>
      </c>
      <c r="I40" s="13">
        <f t="shared" si="13"/>
        <v>2.1</v>
      </c>
      <c r="J40" s="13">
        <f t="shared" si="14"/>
        <v>0.51600000000000001</v>
      </c>
      <c r="K40" s="8">
        <v>2040</v>
      </c>
      <c r="L40" s="8">
        <f t="shared" si="2"/>
        <v>5821</v>
      </c>
      <c r="M40" s="8">
        <f t="shared" si="3"/>
        <v>27</v>
      </c>
      <c r="N40" s="15">
        <f t="shared" si="4"/>
        <v>6.6</v>
      </c>
    </row>
    <row r="41" spans="1:14">
      <c r="A41" s="8" t="s">
        <v>41</v>
      </c>
      <c r="B41" s="8">
        <v>1300</v>
      </c>
      <c r="C41" s="10">
        <v>5.5943531296</v>
      </c>
      <c r="D41" s="13">
        <v>0.69199999999999995</v>
      </c>
      <c r="E41" s="13">
        <v>46.66</v>
      </c>
      <c r="F41" s="13">
        <v>2.1</v>
      </c>
      <c r="G41" s="13">
        <v>0.51600000000000001</v>
      </c>
      <c r="H41" s="8">
        <v>1</v>
      </c>
      <c r="I41" s="13">
        <f t="shared" si="13"/>
        <v>2.1</v>
      </c>
      <c r="J41" s="13">
        <f t="shared" si="14"/>
        <v>0.51600000000000001</v>
      </c>
      <c r="K41" s="8">
        <v>6506</v>
      </c>
      <c r="L41" s="8">
        <f t="shared" si="2"/>
        <v>18567</v>
      </c>
      <c r="M41" s="8">
        <f t="shared" si="3"/>
        <v>86</v>
      </c>
      <c r="N41" s="15">
        <f t="shared" si="4"/>
        <v>21.1</v>
      </c>
    </row>
    <row r="42" spans="1:14">
      <c r="A42" s="8" t="s">
        <v>41</v>
      </c>
      <c r="B42" s="8">
        <v>3100</v>
      </c>
      <c r="C42" s="10">
        <v>0.4886188897</v>
      </c>
      <c r="D42" s="13">
        <v>0.3</v>
      </c>
      <c r="E42" s="13">
        <v>46.66</v>
      </c>
      <c r="F42" s="13">
        <v>1.2</v>
      </c>
      <c r="G42" s="13">
        <v>6.4000000000000001E-2</v>
      </c>
      <c r="H42" s="8">
        <v>1</v>
      </c>
      <c r="I42" s="13">
        <f t="shared" si="13"/>
        <v>1.2</v>
      </c>
      <c r="J42" s="13">
        <f t="shared" si="14"/>
        <v>6.4000000000000001E-2</v>
      </c>
      <c r="K42" s="8">
        <v>6171</v>
      </c>
      <c r="L42" s="8">
        <f t="shared" si="2"/>
        <v>703</v>
      </c>
      <c r="M42" s="8">
        <f t="shared" si="3"/>
        <v>2</v>
      </c>
      <c r="N42" s="15">
        <f t="shared" si="4"/>
        <v>0.1</v>
      </c>
    </row>
    <row r="43" spans="1:14">
      <c r="A43" s="8" t="s">
        <v>41</v>
      </c>
      <c r="B43" s="8">
        <v>1300</v>
      </c>
      <c r="C43" s="10">
        <v>13.4602818309</v>
      </c>
      <c r="D43" s="13">
        <v>0.69199999999999995</v>
      </c>
      <c r="E43" s="13">
        <v>46.66</v>
      </c>
      <c r="F43" s="13">
        <v>2.1</v>
      </c>
      <c r="G43" s="13">
        <v>0.51600000000000001</v>
      </c>
      <c r="H43" s="8">
        <v>1</v>
      </c>
      <c r="I43" s="13">
        <f t="shared" si="13"/>
        <v>2.1</v>
      </c>
      <c r="J43" s="13">
        <f t="shared" si="14"/>
        <v>0.51600000000000001</v>
      </c>
      <c r="K43" s="8">
        <v>15745</v>
      </c>
      <c r="L43" s="8">
        <f t="shared" si="2"/>
        <v>44674</v>
      </c>
      <c r="M43" s="8">
        <f t="shared" si="3"/>
        <v>207</v>
      </c>
      <c r="N43" s="15">
        <f t="shared" si="4"/>
        <v>50.8</v>
      </c>
    </row>
    <row r="44" spans="1:14">
      <c r="A44" s="8" t="s">
        <v>41</v>
      </c>
      <c r="B44" s="8">
        <v>1700</v>
      </c>
      <c r="C44" s="10">
        <v>0.13309576870000001</v>
      </c>
      <c r="D44" s="13">
        <v>0.78600000000000003</v>
      </c>
      <c r="E44" s="13">
        <v>46.66</v>
      </c>
      <c r="F44" s="13">
        <v>1.8</v>
      </c>
      <c r="G44" s="13">
        <v>0.47799999999999998</v>
      </c>
      <c r="H44" s="8">
        <v>1</v>
      </c>
      <c r="I44" s="13">
        <f t="shared" si="13"/>
        <v>1.8</v>
      </c>
      <c r="J44" s="13">
        <f t="shared" si="14"/>
        <v>0.47799999999999998</v>
      </c>
      <c r="K44" s="8">
        <v>220</v>
      </c>
      <c r="L44" s="8">
        <f t="shared" si="2"/>
        <v>502</v>
      </c>
      <c r="M44" s="8">
        <f t="shared" si="3"/>
        <v>2</v>
      </c>
      <c r="N44" s="15">
        <f t="shared" si="4"/>
        <v>0.5</v>
      </c>
    </row>
    <row r="45" spans="1:14">
      <c r="A45" s="8" t="s">
        <v>41</v>
      </c>
      <c r="B45" s="8">
        <v>1700</v>
      </c>
      <c r="C45" s="10">
        <v>0.11876573980000001</v>
      </c>
      <c r="D45" s="13">
        <v>0.78600000000000003</v>
      </c>
      <c r="E45" s="13">
        <v>46.66</v>
      </c>
      <c r="F45" s="13">
        <v>1.8</v>
      </c>
      <c r="G45" s="13">
        <v>0.47799999999999998</v>
      </c>
      <c r="H45" s="8">
        <v>1</v>
      </c>
      <c r="I45" s="13">
        <f t="shared" si="13"/>
        <v>1.8</v>
      </c>
      <c r="J45" s="13">
        <f t="shared" si="14"/>
        <v>0.47799999999999998</v>
      </c>
      <c r="K45" s="8">
        <v>157</v>
      </c>
      <c r="L45" s="8">
        <f t="shared" si="2"/>
        <v>448</v>
      </c>
      <c r="M45" s="8">
        <f t="shared" si="3"/>
        <v>2</v>
      </c>
      <c r="N45" s="15">
        <f t="shared" si="4"/>
        <v>0.5</v>
      </c>
    </row>
    <row r="46" spans="1:14">
      <c r="A46" s="8" t="s">
        <v>41</v>
      </c>
      <c r="B46" s="8">
        <v>6300</v>
      </c>
      <c r="C46" s="10">
        <v>7.7224620300000005E-2</v>
      </c>
      <c r="D46" s="13">
        <v>0.26600000000000001</v>
      </c>
      <c r="E46" s="13">
        <v>46.66</v>
      </c>
      <c r="F46" s="13">
        <v>0</v>
      </c>
      <c r="G46" s="13">
        <v>0</v>
      </c>
      <c r="H46" s="8">
        <v>1</v>
      </c>
      <c r="I46" s="13">
        <f t="shared" si="13"/>
        <v>0</v>
      </c>
      <c r="J46" s="13">
        <f t="shared" si="14"/>
        <v>0</v>
      </c>
      <c r="K46" s="8">
        <v>35</v>
      </c>
      <c r="L46" s="8">
        <f t="shared" si="2"/>
        <v>99</v>
      </c>
      <c r="M46" s="8">
        <f t="shared" si="3"/>
        <v>0</v>
      </c>
      <c r="N46" s="15">
        <f t="shared" si="4"/>
        <v>0</v>
      </c>
    </row>
    <row r="47" spans="1:14">
      <c r="A47" s="8" t="s">
        <v>41</v>
      </c>
      <c r="B47" s="8">
        <v>1700</v>
      </c>
      <c r="C47" s="10">
        <v>5.6300200385999997</v>
      </c>
      <c r="D47" s="13">
        <v>0.78600000000000003</v>
      </c>
      <c r="E47" s="13">
        <v>46.66</v>
      </c>
      <c r="F47" s="13">
        <v>1.8</v>
      </c>
      <c r="G47" s="13">
        <v>0.47799999999999998</v>
      </c>
      <c r="H47" s="8">
        <v>0</v>
      </c>
      <c r="I47" s="13">
        <f>0.7*F47</f>
        <v>1.26</v>
      </c>
      <c r="J47" s="13">
        <f>0.5*G47</f>
        <v>0.23899999999999999</v>
      </c>
      <c r="K47" s="8">
        <v>10752</v>
      </c>
      <c r="L47" s="8">
        <f t="shared" si="2"/>
        <v>21224</v>
      </c>
      <c r="M47" s="8">
        <f t="shared" si="3"/>
        <v>59</v>
      </c>
      <c r="N47" s="15">
        <f t="shared" si="4"/>
        <v>11.2</v>
      </c>
    </row>
    <row r="48" spans="1:14">
      <c r="A48" s="8" t="s">
        <v>41</v>
      </c>
      <c r="B48" s="8">
        <v>1700</v>
      </c>
      <c r="C48" s="10">
        <v>0.21467619869999999</v>
      </c>
      <c r="D48" s="13">
        <v>0.78600000000000003</v>
      </c>
      <c r="E48" s="13">
        <v>46.66</v>
      </c>
      <c r="F48" s="13">
        <v>1.8</v>
      </c>
      <c r="G48" s="13">
        <v>0.47799999999999998</v>
      </c>
      <c r="H48" s="8">
        <v>1</v>
      </c>
      <c r="I48" s="13">
        <f t="shared" ref="I48:I51" si="15">F48</f>
        <v>1.8</v>
      </c>
      <c r="J48" s="13">
        <f t="shared" ref="J48:J51" si="16">G48</f>
        <v>0.47799999999999998</v>
      </c>
      <c r="K48" s="8">
        <v>284</v>
      </c>
      <c r="L48" s="8">
        <f t="shared" si="2"/>
        <v>809</v>
      </c>
      <c r="M48" s="8">
        <f t="shared" si="3"/>
        <v>3</v>
      </c>
      <c r="N48" s="15">
        <f t="shared" si="4"/>
        <v>0.9</v>
      </c>
    </row>
    <row r="49" spans="1:14">
      <c r="A49" s="8" t="s">
        <v>41</v>
      </c>
      <c r="B49" s="8">
        <v>1700</v>
      </c>
      <c r="C49" s="10">
        <v>6.2317433938000004</v>
      </c>
      <c r="D49" s="13">
        <v>0.78600000000000003</v>
      </c>
      <c r="E49" s="13">
        <v>46.66</v>
      </c>
      <c r="F49" s="13">
        <v>1.8</v>
      </c>
      <c r="G49" s="13">
        <v>0.47799999999999998</v>
      </c>
      <c r="H49" s="8">
        <v>1</v>
      </c>
      <c r="I49" s="13">
        <f t="shared" si="15"/>
        <v>1.8</v>
      </c>
      <c r="J49" s="13">
        <f t="shared" si="16"/>
        <v>0.47799999999999998</v>
      </c>
      <c r="K49" s="8">
        <v>48428</v>
      </c>
      <c r="L49" s="8">
        <f t="shared" si="2"/>
        <v>23492</v>
      </c>
      <c r="M49" s="8">
        <f t="shared" si="3"/>
        <v>93</v>
      </c>
      <c r="N49" s="15">
        <f t="shared" si="4"/>
        <v>24.8</v>
      </c>
    </row>
    <row r="50" spans="1:14">
      <c r="A50" s="8" t="s">
        <v>41</v>
      </c>
      <c r="B50" s="8">
        <v>4340</v>
      </c>
      <c r="C50" s="10">
        <v>5.4224670000000005E-4</v>
      </c>
      <c r="D50" s="13">
        <v>0.10199999999999999</v>
      </c>
      <c r="E50" s="13">
        <v>46.66</v>
      </c>
      <c r="F50" s="13">
        <v>0.7</v>
      </c>
      <c r="G50" s="13">
        <v>0.09</v>
      </c>
      <c r="H50" s="8">
        <v>1</v>
      </c>
      <c r="I50" s="13">
        <f t="shared" si="15"/>
        <v>0.7</v>
      </c>
      <c r="J50" s="13">
        <f t="shared" si="16"/>
        <v>0.09</v>
      </c>
      <c r="K50" s="8">
        <v>0</v>
      </c>
      <c r="L50" s="8">
        <f t="shared" si="2"/>
        <v>0</v>
      </c>
      <c r="M50" s="8">
        <f t="shared" si="3"/>
        <v>0</v>
      </c>
      <c r="N50" s="15">
        <f t="shared" si="4"/>
        <v>0</v>
      </c>
    </row>
    <row r="51" spans="1:14">
      <c r="A51" s="8" t="s">
        <v>41</v>
      </c>
      <c r="B51" s="8">
        <v>4340</v>
      </c>
      <c r="C51" s="10">
        <v>0.30563734250000002</v>
      </c>
      <c r="D51" s="13">
        <v>0.10199999999999999</v>
      </c>
      <c r="E51" s="13">
        <v>46.66</v>
      </c>
      <c r="F51" s="13">
        <v>0.7</v>
      </c>
      <c r="G51" s="13">
        <v>0.09</v>
      </c>
      <c r="H51" s="8">
        <v>1</v>
      </c>
      <c r="I51" s="13">
        <f t="shared" si="15"/>
        <v>0.7</v>
      </c>
      <c r="J51" s="13">
        <f t="shared" si="16"/>
        <v>0.09</v>
      </c>
      <c r="K51" s="8">
        <v>52</v>
      </c>
      <c r="L51" s="8">
        <f t="shared" si="2"/>
        <v>150</v>
      </c>
      <c r="M51" s="8">
        <f t="shared" si="3"/>
        <v>0</v>
      </c>
      <c r="N51" s="15">
        <f t="shared" si="4"/>
        <v>0</v>
      </c>
    </row>
    <row r="52" spans="1:14">
      <c r="A52" s="8" t="s">
        <v>41</v>
      </c>
      <c r="B52" s="8">
        <v>1300</v>
      </c>
      <c r="C52" s="10">
        <v>4.7462349899999999E-2</v>
      </c>
      <c r="D52" s="13">
        <v>0.63100000000000001</v>
      </c>
      <c r="E52" s="13">
        <v>46.66</v>
      </c>
      <c r="F52" s="13">
        <v>2.1</v>
      </c>
      <c r="G52" s="13">
        <v>0.51600000000000001</v>
      </c>
      <c r="H52" s="8">
        <v>0</v>
      </c>
      <c r="I52" s="13">
        <f>0.7*F52</f>
        <v>1.47</v>
      </c>
      <c r="J52" s="13">
        <f>0.5*G52</f>
        <v>0.25800000000000001</v>
      </c>
      <c r="K52" s="8">
        <v>50</v>
      </c>
      <c r="L52" s="8">
        <f t="shared" si="2"/>
        <v>144</v>
      </c>
      <c r="M52" s="8">
        <f t="shared" si="3"/>
        <v>0</v>
      </c>
      <c r="N52" s="15">
        <f t="shared" si="4"/>
        <v>0.1</v>
      </c>
    </row>
    <row r="53" spans="1:14">
      <c r="A53" s="8" t="s">
        <v>41</v>
      </c>
      <c r="B53" s="8">
        <v>4340</v>
      </c>
      <c r="C53" s="10">
        <v>0.9410362994</v>
      </c>
      <c r="D53" s="13">
        <v>0.309</v>
      </c>
      <c r="E53" s="13">
        <v>46.66</v>
      </c>
      <c r="F53" s="13">
        <v>0.7</v>
      </c>
      <c r="G53" s="13">
        <v>0.09</v>
      </c>
      <c r="H53" s="8">
        <v>1</v>
      </c>
      <c r="I53" s="13">
        <f t="shared" ref="I53:I59" si="17">F53</f>
        <v>0.7</v>
      </c>
      <c r="J53" s="13">
        <f t="shared" ref="J53:J59" si="18">G53</f>
        <v>0.09</v>
      </c>
      <c r="K53" s="8">
        <v>489</v>
      </c>
      <c r="L53" s="8">
        <f t="shared" si="2"/>
        <v>1395</v>
      </c>
      <c r="M53" s="8">
        <f t="shared" si="3"/>
        <v>2</v>
      </c>
      <c r="N53" s="15">
        <f t="shared" si="4"/>
        <v>0.3</v>
      </c>
    </row>
    <row r="54" spans="1:14">
      <c r="A54" s="8" t="s">
        <v>41</v>
      </c>
      <c r="B54" s="8">
        <v>4340</v>
      </c>
      <c r="C54" s="10">
        <v>0.110015634</v>
      </c>
      <c r="D54" s="13">
        <v>0.309</v>
      </c>
      <c r="E54" s="13">
        <v>46.66</v>
      </c>
      <c r="F54" s="13">
        <v>0.7</v>
      </c>
      <c r="G54" s="13">
        <v>0.09</v>
      </c>
      <c r="H54" s="8">
        <v>1</v>
      </c>
      <c r="I54" s="13">
        <f t="shared" si="17"/>
        <v>0.7</v>
      </c>
      <c r="J54" s="13">
        <f t="shared" si="18"/>
        <v>0.09</v>
      </c>
      <c r="K54" s="8">
        <v>57</v>
      </c>
      <c r="L54" s="8">
        <f t="shared" si="2"/>
        <v>163</v>
      </c>
      <c r="M54" s="8">
        <f t="shared" si="3"/>
        <v>0</v>
      </c>
      <c r="N54" s="15">
        <f t="shared" si="4"/>
        <v>0</v>
      </c>
    </row>
    <row r="55" spans="1:14">
      <c r="A55" s="8" t="s">
        <v>41</v>
      </c>
      <c r="B55" s="8">
        <v>4340</v>
      </c>
      <c r="C55" s="10">
        <v>1.58343977</v>
      </c>
      <c r="D55" s="13">
        <v>0.41299999999999998</v>
      </c>
      <c r="E55" s="13">
        <v>46.66</v>
      </c>
      <c r="F55" s="13">
        <v>0.7</v>
      </c>
      <c r="G55" s="13">
        <v>0.09</v>
      </c>
      <c r="H55" s="8">
        <v>1</v>
      </c>
      <c r="I55" s="13">
        <f t="shared" si="17"/>
        <v>0.7</v>
      </c>
      <c r="J55" s="13">
        <f t="shared" si="18"/>
        <v>0.09</v>
      </c>
      <c r="K55" s="8">
        <v>1099</v>
      </c>
      <c r="L55" s="8">
        <f t="shared" si="2"/>
        <v>3137</v>
      </c>
      <c r="M55" s="8">
        <f t="shared" si="3"/>
        <v>5</v>
      </c>
      <c r="N55" s="15">
        <f t="shared" si="4"/>
        <v>0.6</v>
      </c>
    </row>
    <row r="56" spans="1:14">
      <c r="A56" s="8" t="s">
        <v>41</v>
      </c>
      <c r="B56" s="8">
        <v>4340</v>
      </c>
      <c r="C56" s="10">
        <v>7.9144356000000003E-3</v>
      </c>
      <c r="D56" s="13">
        <v>0.309</v>
      </c>
      <c r="E56" s="13">
        <v>46.66</v>
      </c>
      <c r="F56" s="13">
        <v>0.7</v>
      </c>
      <c r="G56" s="13">
        <v>0.09</v>
      </c>
      <c r="H56" s="8">
        <v>1</v>
      </c>
      <c r="I56" s="13">
        <f t="shared" si="17"/>
        <v>0.7</v>
      </c>
      <c r="J56" s="13">
        <f t="shared" si="18"/>
        <v>0.09</v>
      </c>
      <c r="K56" s="8">
        <v>4</v>
      </c>
      <c r="L56" s="8">
        <f t="shared" si="2"/>
        <v>12</v>
      </c>
      <c r="M56" s="8">
        <f t="shared" si="3"/>
        <v>0</v>
      </c>
      <c r="N56" s="15">
        <f t="shared" si="4"/>
        <v>0</v>
      </c>
    </row>
    <row r="57" spans="1:14">
      <c r="A57" s="8" t="s">
        <v>41</v>
      </c>
      <c r="B57" s="8">
        <v>1300</v>
      </c>
      <c r="C57" s="10">
        <v>0.33866611870000002</v>
      </c>
      <c r="D57" s="13">
        <v>0.73299999999999998</v>
      </c>
      <c r="E57" s="13">
        <v>46.66</v>
      </c>
      <c r="F57" s="13">
        <v>2.1</v>
      </c>
      <c r="G57" s="13">
        <v>0.51600000000000001</v>
      </c>
      <c r="H57" s="8">
        <v>1</v>
      </c>
      <c r="I57" s="13">
        <f t="shared" si="17"/>
        <v>2.1</v>
      </c>
      <c r="J57" s="13">
        <f t="shared" si="18"/>
        <v>0.51600000000000001</v>
      </c>
      <c r="K57" s="8">
        <v>417</v>
      </c>
      <c r="L57" s="8">
        <f t="shared" si="2"/>
        <v>1191</v>
      </c>
      <c r="M57" s="8">
        <f t="shared" si="3"/>
        <v>6</v>
      </c>
      <c r="N57" s="15">
        <f t="shared" si="4"/>
        <v>1.4</v>
      </c>
    </row>
    <row r="58" spans="1:14">
      <c r="A58" s="8" t="s">
        <v>41</v>
      </c>
      <c r="B58" s="8">
        <v>1700</v>
      </c>
      <c r="C58" s="10">
        <v>0.20541365540000001</v>
      </c>
      <c r="D58" s="13">
        <v>0.85599999999999998</v>
      </c>
      <c r="E58" s="13">
        <v>46.66</v>
      </c>
      <c r="F58" s="13">
        <v>1.8</v>
      </c>
      <c r="G58" s="13">
        <v>0.47799999999999998</v>
      </c>
      <c r="H58" s="8">
        <v>1</v>
      </c>
      <c r="I58" s="13">
        <f t="shared" si="17"/>
        <v>1.8</v>
      </c>
      <c r="J58" s="13">
        <f t="shared" si="18"/>
        <v>0.47799999999999998</v>
      </c>
      <c r="K58" s="8">
        <v>296</v>
      </c>
      <c r="L58" s="8">
        <f t="shared" si="2"/>
        <v>843</v>
      </c>
      <c r="M58" s="8">
        <f t="shared" si="3"/>
        <v>3</v>
      </c>
      <c r="N58" s="15">
        <f t="shared" si="4"/>
        <v>0.9</v>
      </c>
    </row>
    <row r="59" spans="1:14">
      <c r="A59" s="8" t="s">
        <v>41</v>
      </c>
      <c r="B59" s="8">
        <v>1300</v>
      </c>
      <c r="C59" s="10">
        <v>1.1620938798</v>
      </c>
      <c r="D59" s="13">
        <v>0.73299999999999998</v>
      </c>
      <c r="E59" s="13">
        <v>46.66</v>
      </c>
      <c r="F59" s="13">
        <v>2.1</v>
      </c>
      <c r="G59" s="13">
        <v>0.51600000000000001</v>
      </c>
      <c r="H59" s="8">
        <v>1</v>
      </c>
      <c r="I59" s="13">
        <f t="shared" si="17"/>
        <v>2.1</v>
      </c>
      <c r="J59" s="13">
        <f t="shared" si="18"/>
        <v>0.51600000000000001</v>
      </c>
      <c r="K59" s="8">
        <v>1432</v>
      </c>
      <c r="L59" s="8">
        <f t="shared" si="2"/>
        <v>4085</v>
      </c>
      <c r="M59" s="8">
        <f t="shared" si="3"/>
        <v>19</v>
      </c>
      <c r="N59" s="15">
        <f t="shared" si="4"/>
        <v>4.5999999999999996</v>
      </c>
    </row>
    <row r="60" spans="1:14">
      <c r="A60" s="8" t="s">
        <v>41</v>
      </c>
      <c r="B60" s="8">
        <v>1700</v>
      </c>
      <c r="C60" s="10">
        <v>1.1231781354999999</v>
      </c>
      <c r="D60" s="13">
        <v>0.85599999999999998</v>
      </c>
      <c r="E60" s="13">
        <v>46.66</v>
      </c>
      <c r="F60" s="13">
        <v>1.8</v>
      </c>
      <c r="G60" s="13">
        <v>0.47799999999999998</v>
      </c>
      <c r="H60" s="8">
        <v>0</v>
      </c>
      <c r="I60" s="13">
        <f>0.7*F60</f>
        <v>1.26</v>
      </c>
      <c r="J60" s="13">
        <f>0.5*G60</f>
        <v>0.23899999999999999</v>
      </c>
      <c r="K60" s="8">
        <v>1616</v>
      </c>
      <c r="L60" s="8">
        <f t="shared" si="2"/>
        <v>4611</v>
      </c>
      <c r="M60" s="8">
        <f t="shared" si="3"/>
        <v>13</v>
      </c>
      <c r="N60" s="15">
        <f t="shared" si="4"/>
        <v>2.4</v>
      </c>
    </row>
    <row r="61" spans="1:14">
      <c r="A61" s="8" t="s">
        <v>41</v>
      </c>
      <c r="B61" s="8">
        <v>4340</v>
      </c>
      <c r="C61" s="10">
        <v>0.33139617199999999</v>
      </c>
      <c r="D61" s="13">
        <v>0.10199999999999999</v>
      </c>
      <c r="E61" s="13">
        <v>46.66</v>
      </c>
      <c r="F61" s="13">
        <v>0.7</v>
      </c>
      <c r="G61" s="13">
        <v>0.09</v>
      </c>
      <c r="H61" s="8">
        <v>1</v>
      </c>
      <c r="I61" s="13">
        <f>F61</f>
        <v>0.7</v>
      </c>
      <c r="J61" s="13">
        <f>G61</f>
        <v>0.09</v>
      </c>
      <c r="K61" s="8">
        <v>57</v>
      </c>
      <c r="L61" s="8">
        <f t="shared" si="2"/>
        <v>162</v>
      </c>
      <c r="M61" s="8">
        <f t="shared" si="3"/>
        <v>0</v>
      </c>
      <c r="N61" s="15">
        <f t="shared" si="4"/>
        <v>0</v>
      </c>
    </row>
    <row r="62" spans="1:14">
      <c r="A62" s="8" t="s">
        <v>41</v>
      </c>
      <c r="B62" s="8">
        <v>1300</v>
      </c>
      <c r="C62" s="10">
        <v>0.1894972945</v>
      </c>
      <c r="D62" s="13">
        <v>0.69199999999999995</v>
      </c>
      <c r="E62" s="13">
        <v>46.66</v>
      </c>
      <c r="F62" s="13">
        <v>2.1</v>
      </c>
      <c r="G62" s="13">
        <v>0.51600000000000001</v>
      </c>
      <c r="H62" s="8">
        <v>0</v>
      </c>
      <c r="I62" s="13">
        <f>0.7*F62</f>
        <v>1.47</v>
      </c>
      <c r="J62" s="13">
        <f>0.5*G62</f>
        <v>0.25800000000000001</v>
      </c>
      <c r="K62" s="8">
        <v>220</v>
      </c>
      <c r="L62" s="8">
        <f t="shared" si="2"/>
        <v>629</v>
      </c>
      <c r="M62" s="8">
        <f t="shared" si="3"/>
        <v>2</v>
      </c>
      <c r="N62" s="15">
        <f t="shared" si="4"/>
        <v>0.4</v>
      </c>
    </row>
    <row r="63" spans="1:14">
      <c r="A63" s="8" t="s">
        <v>41</v>
      </c>
      <c r="B63" s="8">
        <v>1700</v>
      </c>
      <c r="C63" s="10">
        <v>1.9253019999999999E-4</v>
      </c>
      <c r="D63" s="13">
        <v>0.78600000000000003</v>
      </c>
      <c r="E63" s="13">
        <v>46.66</v>
      </c>
      <c r="F63" s="13">
        <v>1.8</v>
      </c>
      <c r="G63" s="13">
        <v>0.47799999999999998</v>
      </c>
      <c r="H63" s="8">
        <v>1</v>
      </c>
      <c r="I63" s="13">
        <f>F63</f>
        <v>1.8</v>
      </c>
      <c r="J63" s="13">
        <f>G63</f>
        <v>0.47799999999999998</v>
      </c>
      <c r="K63" s="8">
        <v>0</v>
      </c>
      <c r="L63" s="8">
        <f t="shared" si="2"/>
        <v>1</v>
      </c>
      <c r="M63" s="8">
        <f t="shared" si="3"/>
        <v>0</v>
      </c>
      <c r="N63" s="15">
        <f t="shared" si="4"/>
        <v>0</v>
      </c>
    </row>
    <row r="64" spans="1:14">
      <c r="A64" s="8" t="s">
        <v>41</v>
      </c>
      <c r="B64" s="8">
        <v>1700</v>
      </c>
      <c r="C64" s="10">
        <v>7.9063673999999994E-3</v>
      </c>
      <c r="D64" s="13">
        <v>0.78600000000000003</v>
      </c>
      <c r="E64" s="13">
        <v>46.66</v>
      </c>
      <c r="F64" s="13">
        <v>1.8</v>
      </c>
      <c r="G64" s="13">
        <v>0.47799999999999998</v>
      </c>
      <c r="H64" s="8">
        <v>0</v>
      </c>
      <c r="I64" s="13">
        <f t="shared" ref="I64:I65" si="19">0.7*F64</f>
        <v>1.26</v>
      </c>
      <c r="J64" s="13">
        <f t="shared" ref="J64:J65" si="20">0.5*G64</f>
        <v>0.23899999999999999</v>
      </c>
      <c r="K64" s="8">
        <v>10</v>
      </c>
      <c r="L64" s="8">
        <f t="shared" si="2"/>
        <v>30</v>
      </c>
      <c r="M64" s="8">
        <f t="shared" si="3"/>
        <v>0</v>
      </c>
      <c r="N64" s="15">
        <f t="shared" si="4"/>
        <v>0</v>
      </c>
    </row>
    <row r="65" spans="1:14">
      <c r="A65" s="8" t="s">
        <v>41</v>
      </c>
      <c r="B65" s="8">
        <v>1300</v>
      </c>
      <c r="C65" s="10">
        <v>7.5502226800000002E-2</v>
      </c>
      <c r="D65" s="13">
        <v>0.69199999999999995</v>
      </c>
      <c r="E65" s="13">
        <v>46.66</v>
      </c>
      <c r="F65" s="13">
        <v>2.1</v>
      </c>
      <c r="G65" s="13">
        <v>0.51600000000000001</v>
      </c>
      <c r="H65" s="8">
        <v>0</v>
      </c>
      <c r="I65" s="13">
        <f t="shared" si="19"/>
        <v>1.47</v>
      </c>
      <c r="J65" s="13">
        <f t="shared" si="20"/>
        <v>0.25800000000000001</v>
      </c>
      <c r="K65" s="8">
        <v>88</v>
      </c>
      <c r="L65" s="8">
        <f t="shared" si="2"/>
        <v>251</v>
      </c>
      <c r="M65" s="8">
        <f t="shared" si="3"/>
        <v>1</v>
      </c>
      <c r="N65" s="15">
        <f t="shared" si="4"/>
        <v>0.1</v>
      </c>
    </row>
    <row r="66" spans="1:14">
      <c r="A66" s="8" t="s">
        <v>41</v>
      </c>
      <c r="B66" s="8">
        <v>1300</v>
      </c>
      <c r="C66" s="10">
        <v>1.6548552755999999</v>
      </c>
      <c r="D66" s="13">
        <v>0.69199999999999995</v>
      </c>
      <c r="E66" s="13">
        <v>46.66</v>
      </c>
      <c r="F66" s="13">
        <v>2.1</v>
      </c>
      <c r="G66" s="13">
        <v>0.51600000000000001</v>
      </c>
      <c r="H66" s="8">
        <v>1</v>
      </c>
      <c r="I66" s="13">
        <f>F66</f>
        <v>2.1</v>
      </c>
      <c r="J66" s="13">
        <f>G66</f>
        <v>0.51600000000000001</v>
      </c>
      <c r="K66" s="8">
        <v>1925</v>
      </c>
      <c r="L66" s="8">
        <f t="shared" si="2"/>
        <v>5492</v>
      </c>
      <c r="M66" s="8">
        <f t="shared" si="3"/>
        <v>25</v>
      </c>
      <c r="N66" s="15">
        <f t="shared" si="4"/>
        <v>6.2</v>
      </c>
    </row>
    <row r="67" spans="1:14">
      <c r="A67" s="8" t="s">
        <v>41</v>
      </c>
      <c r="B67" s="8">
        <v>1300</v>
      </c>
      <c r="C67" s="10">
        <v>0.94286827719999999</v>
      </c>
      <c r="D67" s="13">
        <v>0.73299999999999998</v>
      </c>
      <c r="E67" s="13">
        <v>46.66</v>
      </c>
      <c r="F67" s="13">
        <v>2.1</v>
      </c>
      <c r="G67" s="13">
        <v>0.51600000000000001</v>
      </c>
      <c r="H67" s="8">
        <v>0</v>
      </c>
      <c r="I67" s="13">
        <f>0.7*F67</f>
        <v>1.47</v>
      </c>
      <c r="J67" s="13">
        <f>0.5*G67</f>
        <v>0.25800000000000001</v>
      </c>
      <c r="K67" s="8">
        <v>1161</v>
      </c>
      <c r="L67" s="8">
        <f t="shared" ref="L67:L122" si="21">ROUND(E67*D67*C67*102.79,0)</f>
        <v>3315</v>
      </c>
      <c r="M67" s="8">
        <f t="shared" ref="M67:M122" si="22">ROUND(I67*L67*0.002205,0)</f>
        <v>11</v>
      </c>
      <c r="N67" s="15">
        <f t="shared" ref="N67:N122" si="23">ROUND(J67*L67*0.002205,1)</f>
        <v>1.9</v>
      </c>
    </row>
    <row r="68" spans="1:14">
      <c r="A68" s="8" t="s">
        <v>41</v>
      </c>
      <c r="B68" s="8">
        <v>1700</v>
      </c>
      <c r="C68" s="10">
        <v>0.52438750680000001</v>
      </c>
      <c r="D68" s="13">
        <v>0.85599999999999998</v>
      </c>
      <c r="E68" s="13">
        <v>46.66</v>
      </c>
      <c r="F68" s="13">
        <v>1.8</v>
      </c>
      <c r="G68" s="13">
        <v>0.47799999999999998</v>
      </c>
      <c r="H68" s="8">
        <v>1</v>
      </c>
      <c r="I68" s="13">
        <f>F68</f>
        <v>1.8</v>
      </c>
      <c r="J68" s="13">
        <f>G68</f>
        <v>0.47799999999999998</v>
      </c>
      <c r="K68" s="8">
        <v>754</v>
      </c>
      <c r="L68" s="8">
        <f t="shared" si="21"/>
        <v>2153</v>
      </c>
      <c r="M68" s="8">
        <f t="shared" si="22"/>
        <v>9</v>
      </c>
      <c r="N68" s="15">
        <f t="shared" si="23"/>
        <v>2.2999999999999998</v>
      </c>
    </row>
    <row r="69" spans="1:14">
      <c r="A69" s="8" t="s">
        <v>41</v>
      </c>
      <c r="B69" s="8">
        <v>1300</v>
      </c>
      <c r="C69" s="10">
        <v>0.38436073380000002</v>
      </c>
      <c r="D69" s="13">
        <v>0.69199999999999995</v>
      </c>
      <c r="E69" s="13">
        <v>46.66</v>
      </c>
      <c r="F69" s="13">
        <v>2.1</v>
      </c>
      <c r="G69" s="13">
        <v>0.51600000000000001</v>
      </c>
      <c r="H69" s="8">
        <v>0</v>
      </c>
      <c r="I69" s="13">
        <f t="shared" ref="I69:I74" si="24">0.7*F69</f>
        <v>1.47</v>
      </c>
      <c r="J69" s="13">
        <f t="shared" ref="J69:J74" si="25">0.5*G69</f>
        <v>0.25800000000000001</v>
      </c>
      <c r="K69" s="8">
        <v>447</v>
      </c>
      <c r="L69" s="8">
        <f t="shared" si="21"/>
        <v>1276</v>
      </c>
      <c r="M69" s="8">
        <f t="shared" si="22"/>
        <v>4</v>
      </c>
      <c r="N69" s="15">
        <f t="shared" si="23"/>
        <v>0.7</v>
      </c>
    </row>
    <row r="70" spans="1:14">
      <c r="A70" s="8" t="s">
        <v>41</v>
      </c>
      <c r="B70" s="8">
        <v>1300</v>
      </c>
      <c r="C70" s="10">
        <v>1.1154876200999999</v>
      </c>
      <c r="D70" s="13">
        <v>0.63100000000000001</v>
      </c>
      <c r="E70" s="13">
        <v>46.66</v>
      </c>
      <c r="F70" s="13">
        <v>2.1</v>
      </c>
      <c r="G70" s="13">
        <v>0.51600000000000001</v>
      </c>
      <c r="H70" s="8">
        <v>0</v>
      </c>
      <c r="I70" s="13">
        <f t="shared" si="24"/>
        <v>1.47</v>
      </c>
      <c r="J70" s="13">
        <f t="shared" si="25"/>
        <v>0.25800000000000001</v>
      </c>
      <c r="K70" s="8">
        <v>1183</v>
      </c>
      <c r="L70" s="8">
        <f t="shared" si="21"/>
        <v>3376</v>
      </c>
      <c r="M70" s="8">
        <f t="shared" si="22"/>
        <v>11</v>
      </c>
      <c r="N70" s="15">
        <f t="shared" si="23"/>
        <v>1.9</v>
      </c>
    </row>
    <row r="71" spans="1:14">
      <c r="A71" s="8" t="s">
        <v>41</v>
      </c>
      <c r="B71" s="8">
        <v>1300</v>
      </c>
      <c r="C71" s="10">
        <v>6.5528250499999996E-2</v>
      </c>
      <c r="D71" s="13">
        <v>0.63100000000000001</v>
      </c>
      <c r="E71" s="13">
        <v>46.66</v>
      </c>
      <c r="F71" s="13">
        <v>2.1</v>
      </c>
      <c r="G71" s="13">
        <v>0.51600000000000001</v>
      </c>
      <c r="H71" s="8">
        <v>0</v>
      </c>
      <c r="I71" s="13">
        <f t="shared" si="24"/>
        <v>1.47</v>
      </c>
      <c r="J71" s="13">
        <f t="shared" si="25"/>
        <v>0.25800000000000001</v>
      </c>
      <c r="K71" s="8">
        <v>69</v>
      </c>
      <c r="L71" s="8">
        <f t="shared" si="21"/>
        <v>198</v>
      </c>
      <c r="M71" s="8">
        <f t="shared" si="22"/>
        <v>1</v>
      </c>
      <c r="N71" s="15">
        <f t="shared" si="23"/>
        <v>0.1</v>
      </c>
    </row>
    <row r="72" spans="1:14">
      <c r="A72" s="8" t="s">
        <v>41</v>
      </c>
      <c r="B72" s="8">
        <v>1300</v>
      </c>
      <c r="C72" s="10">
        <v>0.4050925393</v>
      </c>
      <c r="D72" s="13">
        <v>0.69199999999999995</v>
      </c>
      <c r="E72" s="13">
        <v>46.66</v>
      </c>
      <c r="F72" s="13">
        <v>2.1</v>
      </c>
      <c r="G72" s="13">
        <v>0.51600000000000001</v>
      </c>
      <c r="H72" s="8">
        <v>0</v>
      </c>
      <c r="I72" s="13">
        <f t="shared" si="24"/>
        <v>1.47</v>
      </c>
      <c r="J72" s="13">
        <f t="shared" si="25"/>
        <v>0.25800000000000001</v>
      </c>
      <c r="K72" s="8">
        <v>471</v>
      </c>
      <c r="L72" s="8">
        <f t="shared" si="21"/>
        <v>1344</v>
      </c>
      <c r="M72" s="8">
        <f t="shared" si="22"/>
        <v>4</v>
      </c>
      <c r="N72" s="15">
        <f t="shared" si="23"/>
        <v>0.8</v>
      </c>
    </row>
    <row r="73" spans="1:14">
      <c r="A73" s="8" t="s">
        <v>41</v>
      </c>
      <c r="B73" s="8">
        <v>1300</v>
      </c>
      <c r="C73" s="10">
        <v>6.5475622999999997E-2</v>
      </c>
      <c r="D73" s="13">
        <v>0.69199999999999995</v>
      </c>
      <c r="E73" s="13">
        <v>46.66</v>
      </c>
      <c r="F73" s="13">
        <v>2.1</v>
      </c>
      <c r="G73" s="13">
        <v>0.51600000000000001</v>
      </c>
      <c r="H73" s="8">
        <v>0</v>
      </c>
      <c r="I73" s="13">
        <f t="shared" si="24"/>
        <v>1.47</v>
      </c>
      <c r="J73" s="13">
        <f t="shared" si="25"/>
        <v>0.25800000000000001</v>
      </c>
      <c r="K73" s="8">
        <v>76</v>
      </c>
      <c r="L73" s="8">
        <f t="shared" si="21"/>
        <v>217</v>
      </c>
      <c r="M73" s="8">
        <f t="shared" si="22"/>
        <v>1</v>
      </c>
      <c r="N73" s="15">
        <f t="shared" si="23"/>
        <v>0.1</v>
      </c>
    </row>
    <row r="74" spans="1:14">
      <c r="A74" s="8" t="s">
        <v>41</v>
      </c>
      <c r="B74" s="8">
        <v>1300</v>
      </c>
      <c r="C74" s="10">
        <v>0.76360568399999995</v>
      </c>
      <c r="D74" s="13">
        <v>0.63100000000000001</v>
      </c>
      <c r="E74" s="13">
        <v>46.66</v>
      </c>
      <c r="F74" s="13">
        <v>2.1</v>
      </c>
      <c r="G74" s="13">
        <v>0.51600000000000001</v>
      </c>
      <c r="H74" s="8">
        <v>0</v>
      </c>
      <c r="I74" s="13">
        <f t="shared" si="24"/>
        <v>1.47</v>
      </c>
      <c r="J74" s="13">
        <f t="shared" si="25"/>
        <v>0.25800000000000001</v>
      </c>
      <c r="K74" s="8">
        <v>810</v>
      </c>
      <c r="L74" s="8">
        <f t="shared" si="21"/>
        <v>2311</v>
      </c>
      <c r="M74" s="8">
        <f t="shared" si="22"/>
        <v>7</v>
      </c>
      <c r="N74" s="15">
        <f t="shared" si="23"/>
        <v>1.3</v>
      </c>
    </row>
    <row r="75" spans="1:14">
      <c r="A75" s="8" t="s">
        <v>41</v>
      </c>
      <c r="B75" s="8">
        <v>4340</v>
      </c>
      <c r="C75" s="10">
        <v>0.107349603</v>
      </c>
      <c r="D75" s="13">
        <v>0.309</v>
      </c>
      <c r="E75" s="13">
        <v>46.66</v>
      </c>
      <c r="F75" s="13">
        <v>0.7</v>
      </c>
      <c r="G75" s="13">
        <v>0.09</v>
      </c>
      <c r="H75" s="8">
        <v>1</v>
      </c>
      <c r="I75" s="13">
        <f t="shared" ref="I75:I77" si="26">F75</f>
        <v>0.7</v>
      </c>
      <c r="J75" s="13">
        <f t="shared" ref="J75:J77" si="27">G75</f>
        <v>0.09</v>
      </c>
      <c r="K75" s="8">
        <v>56</v>
      </c>
      <c r="L75" s="8">
        <f t="shared" si="21"/>
        <v>159</v>
      </c>
      <c r="M75" s="8">
        <f t="shared" si="22"/>
        <v>0</v>
      </c>
      <c r="N75" s="15">
        <f t="shared" si="23"/>
        <v>0</v>
      </c>
    </row>
    <row r="76" spans="1:14">
      <c r="A76" s="8" t="s">
        <v>41</v>
      </c>
      <c r="B76" s="8">
        <v>4340</v>
      </c>
      <c r="C76" s="10">
        <v>3.41188017E-2</v>
      </c>
      <c r="D76" s="13">
        <v>0.10199999999999999</v>
      </c>
      <c r="E76" s="13">
        <v>46.66</v>
      </c>
      <c r="F76" s="13">
        <v>0.7</v>
      </c>
      <c r="G76" s="13">
        <v>0.09</v>
      </c>
      <c r="H76" s="8">
        <v>1</v>
      </c>
      <c r="I76" s="13">
        <f t="shared" si="26"/>
        <v>0.7</v>
      </c>
      <c r="J76" s="13">
        <f t="shared" si="27"/>
        <v>0.09</v>
      </c>
      <c r="K76" s="8">
        <v>6</v>
      </c>
      <c r="L76" s="8">
        <f t="shared" si="21"/>
        <v>17</v>
      </c>
      <c r="M76" s="8">
        <f t="shared" si="22"/>
        <v>0</v>
      </c>
      <c r="N76" s="15">
        <f t="shared" si="23"/>
        <v>0</v>
      </c>
    </row>
    <row r="77" spans="1:14">
      <c r="A77" s="8" t="s">
        <v>41</v>
      </c>
      <c r="B77" s="8">
        <v>4340</v>
      </c>
      <c r="C77" s="10">
        <v>1.7550023188999999</v>
      </c>
      <c r="D77" s="13">
        <v>0.309</v>
      </c>
      <c r="E77" s="13">
        <v>46.66</v>
      </c>
      <c r="F77" s="13">
        <v>0.7</v>
      </c>
      <c r="G77" s="13">
        <v>0.09</v>
      </c>
      <c r="H77" s="8">
        <v>1</v>
      </c>
      <c r="I77" s="13">
        <f t="shared" si="26"/>
        <v>0.7</v>
      </c>
      <c r="J77" s="13">
        <f t="shared" si="27"/>
        <v>0.09</v>
      </c>
      <c r="K77" s="8">
        <v>911</v>
      </c>
      <c r="L77" s="8">
        <f t="shared" si="21"/>
        <v>2601</v>
      </c>
      <c r="M77" s="8">
        <f t="shared" si="22"/>
        <v>4</v>
      </c>
      <c r="N77" s="15">
        <f t="shared" si="23"/>
        <v>0.5</v>
      </c>
    </row>
    <row r="78" spans="1:14">
      <c r="A78" s="8" t="s">
        <v>41</v>
      </c>
      <c r="B78" s="8">
        <v>1300</v>
      </c>
      <c r="C78" s="10">
        <v>0.36652540280000001</v>
      </c>
      <c r="D78" s="13">
        <v>0.69199999999999995</v>
      </c>
      <c r="E78" s="13">
        <v>46.66</v>
      </c>
      <c r="F78" s="13">
        <v>2.1</v>
      </c>
      <c r="G78" s="13">
        <v>0.51600000000000001</v>
      </c>
      <c r="H78" s="8">
        <v>0</v>
      </c>
      <c r="I78" s="13">
        <f>0.7*F78</f>
        <v>1.47</v>
      </c>
      <c r="J78" s="13">
        <f>0.5*G78</f>
        <v>0.25800000000000001</v>
      </c>
      <c r="K78" s="8">
        <v>426</v>
      </c>
      <c r="L78" s="8">
        <f t="shared" si="21"/>
        <v>1216</v>
      </c>
      <c r="M78" s="8">
        <f t="shared" si="22"/>
        <v>4</v>
      </c>
      <c r="N78" s="15">
        <f t="shared" si="23"/>
        <v>0.7</v>
      </c>
    </row>
    <row r="79" spans="1:14">
      <c r="A79" s="8" t="s">
        <v>41</v>
      </c>
      <c r="B79" s="8">
        <v>4340</v>
      </c>
      <c r="C79" s="10">
        <v>0.11962133060000001</v>
      </c>
      <c r="D79" s="13">
        <v>0.41299999999999998</v>
      </c>
      <c r="E79" s="13">
        <v>46.66</v>
      </c>
      <c r="F79" s="13">
        <v>0.7</v>
      </c>
      <c r="G79" s="13">
        <v>0.09</v>
      </c>
      <c r="H79" s="8">
        <v>1</v>
      </c>
      <c r="I79" s="13">
        <f t="shared" ref="I79:I85" si="28">F79</f>
        <v>0.7</v>
      </c>
      <c r="J79" s="13">
        <f t="shared" ref="J79:J85" si="29">G79</f>
        <v>0.09</v>
      </c>
      <c r="K79" s="8">
        <v>83</v>
      </c>
      <c r="L79" s="8">
        <f t="shared" si="21"/>
        <v>237</v>
      </c>
      <c r="M79" s="8">
        <f t="shared" si="22"/>
        <v>0</v>
      </c>
      <c r="N79" s="15">
        <f t="shared" si="23"/>
        <v>0</v>
      </c>
    </row>
    <row r="80" spans="1:14">
      <c r="A80" s="8" t="s">
        <v>41</v>
      </c>
      <c r="B80" s="8">
        <v>4340</v>
      </c>
      <c r="C80" s="10">
        <v>0.73772002430000005</v>
      </c>
      <c r="D80" s="13">
        <v>0.41299999999999998</v>
      </c>
      <c r="E80" s="13">
        <v>46.66</v>
      </c>
      <c r="F80" s="13">
        <v>0.7</v>
      </c>
      <c r="G80" s="13">
        <v>0.09</v>
      </c>
      <c r="H80" s="8">
        <v>1</v>
      </c>
      <c r="I80" s="13">
        <f t="shared" si="28"/>
        <v>0.7</v>
      </c>
      <c r="J80" s="13">
        <f t="shared" si="29"/>
        <v>0.09</v>
      </c>
      <c r="K80" s="8">
        <v>512</v>
      </c>
      <c r="L80" s="8">
        <f t="shared" si="21"/>
        <v>1461</v>
      </c>
      <c r="M80" s="8">
        <f t="shared" si="22"/>
        <v>2</v>
      </c>
      <c r="N80" s="15">
        <f t="shared" si="23"/>
        <v>0.3</v>
      </c>
    </row>
    <row r="81" spans="1:14">
      <c r="A81" s="8" t="s">
        <v>41</v>
      </c>
      <c r="B81" s="8">
        <v>4340</v>
      </c>
      <c r="C81" s="10">
        <v>1.3946933700000001E-2</v>
      </c>
      <c r="D81" s="13">
        <v>0.10199999999999999</v>
      </c>
      <c r="E81" s="13">
        <v>46.66</v>
      </c>
      <c r="F81" s="13">
        <v>0.7</v>
      </c>
      <c r="G81" s="13">
        <v>0.09</v>
      </c>
      <c r="H81" s="8">
        <v>1</v>
      </c>
      <c r="I81" s="13">
        <f t="shared" si="28"/>
        <v>0.7</v>
      </c>
      <c r="J81" s="13">
        <f t="shared" si="29"/>
        <v>0.09</v>
      </c>
      <c r="K81" s="8">
        <v>2</v>
      </c>
      <c r="L81" s="8">
        <f t="shared" si="21"/>
        <v>7</v>
      </c>
      <c r="M81" s="8">
        <f t="shared" si="22"/>
        <v>0</v>
      </c>
      <c r="N81" s="15">
        <f t="shared" si="23"/>
        <v>0</v>
      </c>
    </row>
    <row r="82" spans="1:14">
      <c r="A82" s="8" t="s">
        <v>41</v>
      </c>
      <c r="B82" s="8">
        <v>4340</v>
      </c>
      <c r="C82" s="10">
        <v>4.8067615999999999E-3</v>
      </c>
      <c r="D82" s="13">
        <v>0.10199999999999999</v>
      </c>
      <c r="E82" s="13">
        <v>46.66</v>
      </c>
      <c r="F82" s="13">
        <v>0.7</v>
      </c>
      <c r="G82" s="13">
        <v>0.09</v>
      </c>
      <c r="H82" s="8">
        <v>1</v>
      </c>
      <c r="I82" s="13">
        <f t="shared" si="28"/>
        <v>0.7</v>
      </c>
      <c r="J82" s="13">
        <f t="shared" si="29"/>
        <v>0.09</v>
      </c>
      <c r="K82" s="8">
        <v>1</v>
      </c>
      <c r="L82" s="8">
        <f t="shared" si="21"/>
        <v>2</v>
      </c>
      <c r="M82" s="8">
        <f t="shared" si="22"/>
        <v>0</v>
      </c>
      <c r="N82" s="15">
        <f t="shared" si="23"/>
        <v>0</v>
      </c>
    </row>
    <row r="83" spans="1:14">
      <c r="A83" s="8" t="s">
        <v>41</v>
      </c>
      <c r="B83" s="8">
        <v>1300</v>
      </c>
      <c r="C83" s="10">
        <v>7.9211800178000003</v>
      </c>
      <c r="D83" s="13">
        <v>0.69199999999999995</v>
      </c>
      <c r="E83" s="13">
        <v>46.66</v>
      </c>
      <c r="F83" s="13">
        <v>2.1</v>
      </c>
      <c r="G83" s="13">
        <v>0.51600000000000001</v>
      </c>
      <c r="H83" s="8">
        <v>1</v>
      </c>
      <c r="I83" s="13">
        <f t="shared" si="28"/>
        <v>2.1</v>
      </c>
      <c r="J83" s="13">
        <f t="shared" si="29"/>
        <v>0.51600000000000001</v>
      </c>
      <c r="K83" s="8">
        <v>9212</v>
      </c>
      <c r="L83" s="8">
        <f t="shared" si="21"/>
        <v>26290</v>
      </c>
      <c r="M83" s="8">
        <f t="shared" si="22"/>
        <v>122</v>
      </c>
      <c r="N83" s="15">
        <f t="shared" si="23"/>
        <v>29.9</v>
      </c>
    </row>
    <row r="84" spans="1:14">
      <c r="A84" s="8" t="s">
        <v>41</v>
      </c>
      <c r="B84" s="8">
        <v>4340</v>
      </c>
      <c r="C84" s="10">
        <v>0.31176393429999999</v>
      </c>
      <c r="D84" s="13">
        <v>0.309</v>
      </c>
      <c r="E84" s="13">
        <v>46.66</v>
      </c>
      <c r="F84" s="13">
        <v>0.7</v>
      </c>
      <c r="G84" s="13">
        <v>0.09</v>
      </c>
      <c r="H84" s="8">
        <v>1</v>
      </c>
      <c r="I84" s="13">
        <f t="shared" si="28"/>
        <v>0.7</v>
      </c>
      <c r="J84" s="13">
        <f t="shared" si="29"/>
        <v>0.09</v>
      </c>
      <c r="K84" s="8">
        <v>162</v>
      </c>
      <c r="L84" s="8">
        <f t="shared" si="21"/>
        <v>462</v>
      </c>
      <c r="M84" s="8">
        <f t="shared" si="22"/>
        <v>1</v>
      </c>
      <c r="N84" s="15">
        <f t="shared" si="23"/>
        <v>0.1</v>
      </c>
    </row>
    <row r="85" spans="1:14">
      <c r="A85" s="8" t="s">
        <v>41</v>
      </c>
      <c r="B85" s="8">
        <v>4340</v>
      </c>
      <c r="C85" s="10">
        <v>3.69991795E-2</v>
      </c>
      <c r="D85" s="13">
        <v>0.309</v>
      </c>
      <c r="E85" s="13">
        <v>46.66</v>
      </c>
      <c r="F85" s="13">
        <v>0.7</v>
      </c>
      <c r="G85" s="13">
        <v>0.09</v>
      </c>
      <c r="H85" s="8">
        <v>1</v>
      </c>
      <c r="I85" s="13">
        <f t="shared" si="28"/>
        <v>0.7</v>
      </c>
      <c r="J85" s="13">
        <f t="shared" si="29"/>
        <v>0.09</v>
      </c>
      <c r="K85" s="8">
        <v>19</v>
      </c>
      <c r="L85" s="8">
        <f t="shared" si="21"/>
        <v>55</v>
      </c>
      <c r="M85" s="8">
        <f t="shared" si="22"/>
        <v>0</v>
      </c>
      <c r="N85" s="15">
        <f t="shared" si="23"/>
        <v>0</v>
      </c>
    </row>
    <row r="86" spans="1:14">
      <c r="A86" s="8" t="s">
        <v>41</v>
      </c>
      <c r="B86" s="8">
        <v>1700</v>
      </c>
      <c r="C86" s="10">
        <v>0.14272234640000001</v>
      </c>
      <c r="D86" s="13">
        <v>0.78600000000000003</v>
      </c>
      <c r="E86" s="13">
        <v>46.66</v>
      </c>
      <c r="F86" s="13">
        <v>1.8</v>
      </c>
      <c r="G86" s="13">
        <v>0.47799999999999998</v>
      </c>
      <c r="H86" s="8">
        <v>0</v>
      </c>
      <c r="I86" s="13">
        <f>0.7*F86</f>
        <v>1.26</v>
      </c>
      <c r="J86" s="13">
        <f>0.5*G86</f>
        <v>0.23899999999999999</v>
      </c>
      <c r="K86" s="8">
        <v>189</v>
      </c>
      <c r="L86" s="8">
        <f t="shared" si="21"/>
        <v>538</v>
      </c>
      <c r="M86" s="8">
        <f t="shared" si="22"/>
        <v>1</v>
      </c>
      <c r="N86" s="15">
        <f t="shared" si="23"/>
        <v>0.3</v>
      </c>
    </row>
    <row r="87" spans="1:14">
      <c r="A87" s="8" t="s">
        <v>41</v>
      </c>
      <c r="B87" s="8">
        <v>4340</v>
      </c>
      <c r="C87" s="10">
        <v>2.63388318E-2</v>
      </c>
      <c r="D87" s="13">
        <v>0.309</v>
      </c>
      <c r="E87" s="13">
        <v>46.66</v>
      </c>
      <c r="F87" s="13">
        <v>0.7</v>
      </c>
      <c r="G87" s="13">
        <v>0.09</v>
      </c>
      <c r="H87" s="8">
        <v>1</v>
      </c>
      <c r="I87" s="13">
        <f>F87</f>
        <v>0.7</v>
      </c>
      <c r="J87" s="13">
        <f>G87</f>
        <v>0.09</v>
      </c>
      <c r="K87" s="8">
        <v>14</v>
      </c>
      <c r="L87" s="8">
        <f t="shared" si="21"/>
        <v>39</v>
      </c>
      <c r="M87" s="8">
        <f t="shared" si="22"/>
        <v>0</v>
      </c>
      <c r="N87" s="15">
        <f t="shared" si="23"/>
        <v>0</v>
      </c>
    </row>
    <row r="88" spans="1:14">
      <c r="A88" s="8" t="s">
        <v>41</v>
      </c>
      <c r="B88" s="8">
        <v>1300</v>
      </c>
      <c r="C88" s="10">
        <v>9.0835079700000002E-2</v>
      </c>
      <c r="D88" s="13">
        <v>0.69199999999999995</v>
      </c>
      <c r="E88" s="13">
        <v>46.66</v>
      </c>
      <c r="F88" s="13">
        <v>2.1</v>
      </c>
      <c r="G88" s="13">
        <v>0.51600000000000001</v>
      </c>
      <c r="H88" s="8">
        <v>0</v>
      </c>
      <c r="I88" s="13">
        <f t="shared" ref="I88:I91" si="30">0.7*F88</f>
        <v>1.47</v>
      </c>
      <c r="J88" s="13">
        <f t="shared" ref="J88:J91" si="31">0.5*G88</f>
        <v>0.25800000000000001</v>
      </c>
      <c r="K88" s="8">
        <v>106</v>
      </c>
      <c r="L88" s="8">
        <f t="shared" si="21"/>
        <v>301</v>
      </c>
      <c r="M88" s="8">
        <f t="shared" si="22"/>
        <v>1</v>
      </c>
      <c r="N88" s="15">
        <f t="shared" si="23"/>
        <v>0.2</v>
      </c>
    </row>
    <row r="89" spans="1:14">
      <c r="A89" s="8" t="s">
        <v>41</v>
      </c>
      <c r="B89" s="8">
        <v>1300</v>
      </c>
      <c r="C89" s="10">
        <v>2.7842470500000001E-2</v>
      </c>
      <c r="D89" s="13">
        <v>0.69199999999999995</v>
      </c>
      <c r="E89" s="13">
        <v>46.66</v>
      </c>
      <c r="F89" s="13">
        <v>2.1</v>
      </c>
      <c r="G89" s="13">
        <v>0.51600000000000001</v>
      </c>
      <c r="H89" s="8">
        <v>0</v>
      </c>
      <c r="I89" s="13">
        <f t="shared" si="30"/>
        <v>1.47</v>
      </c>
      <c r="J89" s="13">
        <f t="shared" si="31"/>
        <v>0.25800000000000001</v>
      </c>
      <c r="K89" s="8">
        <v>32</v>
      </c>
      <c r="L89" s="8">
        <f t="shared" si="21"/>
        <v>92</v>
      </c>
      <c r="M89" s="8">
        <f t="shared" si="22"/>
        <v>0</v>
      </c>
      <c r="N89" s="15">
        <f t="shared" si="23"/>
        <v>0.1</v>
      </c>
    </row>
    <row r="90" spans="1:14">
      <c r="A90" s="8" t="s">
        <v>41</v>
      </c>
      <c r="B90" s="8">
        <v>1300</v>
      </c>
      <c r="C90" s="10">
        <v>3.4996475005000001</v>
      </c>
      <c r="D90" s="13">
        <v>0.69199999999999995</v>
      </c>
      <c r="E90" s="13">
        <v>46.66</v>
      </c>
      <c r="F90" s="13">
        <v>2.1</v>
      </c>
      <c r="G90" s="13">
        <v>0.51600000000000001</v>
      </c>
      <c r="H90" s="8">
        <v>0</v>
      </c>
      <c r="I90" s="13">
        <f t="shared" si="30"/>
        <v>1.47</v>
      </c>
      <c r="J90" s="13">
        <f t="shared" si="31"/>
        <v>0.25800000000000001</v>
      </c>
      <c r="K90" s="8">
        <v>4070</v>
      </c>
      <c r="L90" s="8">
        <f t="shared" si="21"/>
        <v>11615</v>
      </c>
      <c r="M90" s="8">
        <f t="shared" si="22"/>
        <v>38</v>
      </c>
      <c r="N90" s="15">
        <f t="shared" si="23"/>
        <v>6.6</v>
      </c>
    </row>
    <row r="91" spans="1:14">
      <c r="A91" s="8" t="s">
        <v>41</v>
      </c>
      <c r="B91" s="8">
        <v>1300</v>
      </c>
      <c r="C91" s="10">
        <v>0.23474374410000001</v>
      </c>
      <c r="D91" s="13">
        <v>0.63100000000000001</v>
      </c>
      <c r="E91" s="13">
        <v>46.66</v>
      </c>
      <c r="F91" s="13">
        <v>2.1</v>
      </c>
      <c r="G91" s="13">
        <v>0.51600000000000001</v>
      </c>
      <c r="H91" s="8">
        <v>0</v>
      </c>
      <c r="I91" s="13">
        <f t="shared" si="30"/>
        <v>1.47</v>
      </c>
      <c r="J91" s="13">
        <f t="shared" si="31"/>
        <v>0.25800000000000001</v>
      </c>
      <c r="K91" s="8">
        <v>249</v>
      </c>
      <c r="L91" s="8">
        <f t="shared" si="21"/>
        <v>710</v>
      </c>
      <c r="M91" s="8">
        <f t="shared" si="22"/>
        <v>2</v>
      </c>
      <c r="N91" s="15">
        <f t="shared" si="23"/>
        <v>0.4</v>
      </c>
    </row>
    <row r="92" spans="1:14">
      <c r="A92" s="8" t="s">
        <v>41</v>
      </c>
      <c r="B92" s="8">
        <v>1700</v>
      </c>
      <c r="C92" s="10">
        <v>5.4867491499999997E-2</v>
      </c>
      <c r="D92" s="13">
        <v>0.77</v>
      </c>
      <c r="E92" s="13">
        <v>46.66</v>
      </c>
      <c r="F92" s="13">
        <v>1.8</v>
      </c>
      <c r="G92" s="13">
        <v>0.47799999999999998</v>
      </c>
      <c r="H92" s="8">
        <v>1</v>
      </c>
      <c r="I92" s="13">
        <f>F92</f>
        <v>1.8</v>
      </c>
      <c r="J92" s="13">
        <f>G92</f>
        <v>0.47799999999999998</v>
      </c>
      <c r="K92" s="8">
        <v>9293</v>
      </c>
      <c r="L92" s="8">
        <f t="shared" si="21"/>
        <v>203</v>
      </c>
      <c r="M92" s="8">
        <f t="shared" si="22"/>
        <v>1</v>
      </c>
      <c r="N92" s="15">
        <f t="shared" si="23"/>
        <v>0.2</v>
      </c>
    </row>
    <row r="93" spans="1:14">
      <c r="A93" s="8" t="s">
        <v>41</v>
      </c>
      <c r="B93" s="8">
        <v>1300</v>
      </c>
      <c r="C93" s="10">
        <v>6.2115532600000002E-2</v>
      </c>
      <c r="D93" s="13">
        <v>0.69199999999999995</v>
      </c>
      <c r="E93" s="13">
        <v>46.66</v>
      </c>
      <c r="F93" s="13">
        <v>2.1</v>
      </c>
      <c r="G93" s="13">
        <v>0.51600000000000001</v>
      </c>
      <c r="H93" s="8">
        <v>0</v>
      </c>
      <c r="I93" s="13">
        <f t="shared" ref="I93:I94" si="32">0.7*F93</f>
        <v>1.47</v>
      </c>
      <c r="J93" s="13">
        <f t="shared" ref="J93:J94" si="33">0.5*G93</f>
        <v>0.25800000000000001</v>
      </c>
      <c r="K93" s="8">
        <v>72</v>
      </c>
      <c r="L93" s="8">
        <f t="shared" si="21"/>
        <v>206</v>
      </c>
      <c r="M93" s="8">
        <f t="shared" si="22"/>
        <v>1</v>
      </c>
      <c r="N93" s="15">
        <f t="shared" si="23"/>
        <v>0.1</v>
      </c>
    </row>
    <row r="94" spans="1:14">
      <c r="A94" s="8" t="s">
        <v>41</v>
      </c>
      <c r="B94" s="8">
        <v>1300</v>
      </c>
      <c r="C94" s="10">
        <v>0.2284663395</v>
      </c>
      <c r="D94" s="13">
        <v>0.63100000000000001</v>
      </c>
      <c r="E94" s="13">
        <v>46.66</v>
      </c>
      <c r="F94" s="13">
        <v>2.1</v>
      </c>
      <c r="G94" s="13">
        <v>0.51600000000000001</v>
      </c>
      <c r="H94" s="8">
        <v>0</v>
      </c>
      <c r="I94" s="13">
        <f t="shared" si="32"/>
        <v>1.47</v>
      </c>
      <c r="J94" s="13">
        <f t="shared" si="33"/>
        <v>0.25800000000000001</v>
      </c>
      <c r="K94" s="8">
        <v>242</v>
      </c>
      <c r="L94" s="8">
        <f t="shared" si="21"/>
        <v>691</v>
      </c>
      <c r="M94" s="8">
        <f t="shared" si="22"/>
        <v>2</v>
      </c>
      <c r="N94" s="15">
        <f t="shared" si="23"/>
        <v>0.4</v>
      </c>
    </row>
    <row r="95" spans="1:14">
      <c r="A95" s="8" t="s">
        <v>41</v>
      </c>
      <c r="B95" s="8">
        <v>4340</v>
      </c>
      <c r="C95" s="10">
        <v>0.10993633210000001</v>
      </c>
      <c r="D95" s="13">
        <v>0.309</v>
      </c>
      <c r="E95" s="13">
        <v>46.66</v>
      </c>
      <c r="F95" s="13">
        <v>0.7</v>
      </c>
      <c r="G95" s="13">
        <v>0.09</v>
      </c>
      <c r="H95" s="8">
        <v>1</v>
      </c>
      <c r="I95" s="13">
        <f t="shared" ref="I95:I102" si="34">F95</f>
        <v>0.7</v>
      </c>
      <c r="J95" s="13">
        <f t="shared" ref="J95:J102" si="35">G95</f>
        <v>0.09</v>
      </c>
      <c r="K95" s="8">
        <v>63</v>
      </c>
      <c r="L95" s="8">
        <f t="shared" si="21"/>
        <v>163</v>
      </c>
      <c r="M95" s="8">
        <f t="shared" si="22"/>
        <v>0</v>
      </c>
      <c r="N95" s="15">
        <f t="shared" si="23"/>
        <v>0</v>
      </c>
    </row>
    <row r="96" spans="1:14">
      <c r="A96" s="8" t="s">
        <v>41</v>
      </c>
      <c r="B96" s="8">
        <v>4340</v>
      </c>
      <c r="C96" s="10">
        <v>6.7388917999999997E-3</v>
      </c>
      <c r="D96" s="13">
        <v>0.309</v>
      </c>
      <c r="E96" s="13">
        <v>46.66</v>
      </c>
      <c r="F96" s="13">
        <v>0.7</v>
      </c>
      <c r="G96" s="13">
        <v>0.09</v>
      </c>
      <c r="H96" s="8">
        <v>1</v>
      </c>
      <c r="I96" s="13">
        <f t="shared" si="34"/>
        <v>0.7</v>
      </c>
      <c r="J96" s="13">
        <f t="shared" si="35"/>
        <v>0.09</v>
      </c>
      <c r="K96" s="8">
        <v>3</v>
      </c>
      <c r="L96" s="8">
        <f t="shared" si="21"/>
        <v>10</v>
      </c>
      <c r="M96" s="8">
        <f t="shared" si="22"/>
        <v>0</v>
      </c>
      <c r="N96" s="15">
        <f t="shared" si="23"/>
        <v>0</v>
      </c>
    </row>
    <row r="97" spans="1:14">
      <c r="A97" s="8" t="s">
        <v>41</v>
      </c>
      <c r="B97" s="8">
        <v>1300</v>
      </c>
      <c r="C97" s="10">
        <v>6.4666504999999997E-3</v>
      </c>
      <c r="D97" s="13">
        <v>0.63100000000000001</v>
      </c>
      <c r="E97" s="13">
        <v>46.66</v>
      </c>
      <c r="F97" s="13">
        <v>2.1</v>
      </c>
      <c r="G97" s="13">
        <v>0.51600000000000001</v>
      </c>
      <c r="H97" s="8">
        <v>1</v>
      </c>
      <c r="I97" s="13">
        <f t="shared" si="34"/>
        <v>2.1</v>
      </c>
      <c r="J97" s="13">
        <f t="shared" si="35"/>
        <v>0.51600000000000001</v>
      </c>
      <c r="K97" s="8">
        <v>7</v>
      </c>
      <c r="L97" s="8">
        <f t="shared" si="21"/>
        <v>20</v>
      </c>
      <c r="M97" s="8">
        <f t="shared" si="22"/>
        <v>0</v>
      </c>
      <c r="N97" s="15">
        <f t="shared" si="23"/>
        <v>0</v>
      </c>
    </row>
    <row r="98" spans="1:14">
      <c r="A98" s="8" t="s">
        <v>41</v>
      </c>
      <c r="B98" s="8">
        <v>4340</v>
      </c>
      <c r="C98" s="10">
        <v>3.2704572368</v>
      </c>
      <c r="D98" s="13">
        <v>0.10199999999999999</v>
      </c>
      <c r="E98" s="13">
        <v>46.66</v>
      </c>
      <c r="F98" s="13">
        <v>0.7</v>
      </c>
      <c r="G98" s="13">
        <v>0.09</v>
      </c>
      <c r="H98" s="8">
        <v>1</v>
      </c>
      <c r="I98" s="13">
        <f t="shared" si="34"/>
        <v>0.7</v>
      </c>
      <c r="J98" s="13">
        <f t="shared" si="35"/>
        <v>0.09</v>
      </c>
      <c r="K98" s="8">
        <v>561</v>
      </c>
      <c r="L98" s="8">
        <f t="shared" si="21"/>
        <v>1600</v>
      </c>
      <c r="M98" s="8">
        <f t="shared" si="22"/>
        <v>2</v>
      </c>
      <c r="N98" s="15">
        <f t="shared" si="23"/>
        <v>0.3</v>
      </c>
    </row>
    <row r="99" spans="1:14">
      <c r="A99" s="8" t="s">
        <v>41</v>
      </c>
      <c r="B99" s="8">
        <v>1300</v>
      </c>
      <c r="C99" s="10">
        <v>2.6209706E-3</v>
      </c>
      <c r="D99" s="13">
        <v>0.73299999999999998</v>
      </c>
      <c r="E99" s="13">
        <v>46.66</v>
      </c>
      <c r="F99" s="13">
        <v>2.1</v>
      </c>
      <c r="G99" s="13">
        <v>0.51600000000000001</v>
      </c>
      <c r="H99" s="8">
        <v>1</v>
      </c>
      <c r="I99" s="13">
        <f t="shared" si="34"/>
        <v>2.1</v>
      </c>
      <c r="J99" s="13">
        <f t="shared" si="35"/>
        <v>0.51600000000000001</v>
      </c>
      <c r="K99" s="8">
        <v>3</v>
      </c>
      <c r="L99" s="8">
        <f t="shared" si="21"/>
        <v>9</v>
      </c>
      <c r="M99" s="8">
        <f t="shared" si="22"/>
        <v>0</v>
      </c>
      <c r="N99" s="15">
        <f t="shared" si="23"/>
        <v>0</v>
      </c>
    </row>
    <row r="100" spans="1:14">
      <c r="A100" s="8" t="s">
        <v>41</v>
      </c>
      <c r="B100" s="8">
        <v>4340</v>
      </c>
      <c r="C100" s="10">
        <v>3.3147739001000001</v>
      </c>
      <c r="D100" s="13">
        <v>0.41299999999999998</v>
      </c>
      <c r="E100" s="13">
        <v>46.66</v>
      </c>
      <c r="F100" s="13">
        <v>0.7</v>
      </c>
      <c r="G100" s="13">
        <v>0.09</v>
      </c>
      <c r="H100" s="8">
        <v>1</v>
      </c>
      <c r="I100" s="13">
        <f t="shared" si="34"/>
        <v>0.7</v>
      </c>
      <c r="J100" s="13">
        <f t="shared" si="35"/>
        <v>0.09</v>
      </c>
      <c r="K100" s="8">
        <v>2479</v>
      </c>
      <c r="L100" s="8">
        <f t="shared" si="21"/>
        <v>6566</v>
      </c>
      <c r="M100" s="8">
        <f t="shared" si="22"/>
        <v>10</v>
      </c>
      <c r="N100" s="15">
        <f t="shared" si="23"/>
        <v>1.3</v>
      </c>
    </row>
    <row r="101" spans="1:14">
      <c r="A101" s="8" t="s">
        <v>41</v>
      </c>
      <c r="B101" s="8">
        <v>4340</v>
      </c>
      <c r="C101" s="10">
        <v>1.2637729261999999</v>
      </c>
      <c r="D101" s="13">
        <v>0.309</v>
      </c>
      <c r="E101" s="13">
        <v>46.66</v>
      </c>
      <c r="F101" s="13">
        <v>0.7</v>
      </c>
      <c r="G101" s="13">
        <v>0.09</v>
      </c>
      <c r="H101" s="8">
        <v>1</v>
      </c>
      <c r="I101" s="13">
        <f t="shared" si="34"/>
        <v>0.7</v>
      </c>
      <c r="J101" s="13">
        <f t="shared" si="35"/>
        <v>0.09</v>
      </c>
      <c r="K101" s="8">
        <v>656</v>
      </c>
      <c r="L101" s="8">
        <f t="shared" si="21"/>
        <v>1873</v>
      </c>
      <c r="M101" s="8">
        <f t="shared" si="22"/>
        <v>3</v>
      </c>
      <c r="N101" s="15">
        <f t="shared" si="23"/>
        <v>0.4</v>
      </c>
    </row>
    <row r="102" spans="1:14">
      <c r="A102" s="8" t="s">
        <v>41</v>
      </c>
      <c r="B102" s="8">
        <v>1300</v>
      </c>
      <c r="C102" s="10">
        <v>2.4906466999999998E-3</v>
      </c>
      <c r="D102" s="13">
        <v>0.63100000000000001</v>
      </c>
      <c r="E102" s="13">
        <v>46.66</v>
      </c>
      <c r="F102" s="13">
        <v>2.1</v>
      </c>
      <c r="G102" s="13">
        <v>0.51600000000000001</v>
      </c>
      <c r="H102" s="8">
        <v>1</v>
      </c>
      <c r="I102" s="13">
        <f t="shared" si="34"/>
        <v>2.1</v>
      </c>
      <c r="J102" s="13">
        <f t="shared" si="35"/>
        <v>0.51600000000000001</v>
      </c>
      <c r="K102" s="8">
        <v>3</v>
      </c>
      <c r="L102" s="8">
        <f t="shared" si="21"/>
        <v>8</v>
      </c>
      <c r="M102" s="8">
        <f t="shared" si="22"/>
        <v>0</v>
      </c>
      <c r="N102" s="15">
        <f t="shared" si="23"/>
        <v>0</v>
      </c>
    </row>
    <row r="103" spans="1:14">
      <c r="A103" s="8" t="s">
        <v>41</v>
      </c>
      <c r="B103" s="8">
        <v>1300</v>
      </c>
      <c r="C103" s="10">
        <v>2.1507618381000002</v>
      </c>
      <c r="D103" s="13">
        <v>0.63100000000000001</v>
      </c>
      <c r="E103" s="13">
        <v>46.66</v>
      </c>
      <c r="F103" s="13">
        <v>2.1</v>
      </c>
      <c r="G103" s="13">
        <v>0.51600000000000001</v>
      </c>
      <c r="H103" s="8">
        <v>0</v>
      </c>
      <c r="I103" s="13">
        <f>0.7*F103</f>
        <v>1.47</v>
      </c>
      <c r="J103" s="13">
        <f>0.5*G103</f>
        <v>0.25800000000000001</v>
      </c>
      <c r="K103" s="8">
        <v>2281</v>
      </c>
      <c r="L103" s="8">
        <f t="shared" si="21"/>
        <v>6509</v>
      </c>
      <c r="M103" s="8">
        <f t="shared" si="22"/>
        <v>21</v>
      </c>
      <c r="N103" s="15">
        <f t="shared" si="23"/>
        <v>3.7</v>
      </c>
    </row>
    <row r="104" spans="1:14">
      <c r="A104" s="8" t="s">
        <v>41</v>
      </c>
      <c r="B104" s="8">
        <v>1300</v>
      </c>
      <c r="C104" s="10">
        <v>1.51999137E-2</v>
      </c>
      <c r="D104" s="13">
        <v>0.63100000000000001</v>
      </c>
      <c r="E104" s="13">
        <v>46.66</v>
      </c>
      <c r="F104" s="13">
        <v>2.1</v>
      </c>
      <c r="G104" s="13">
        <v>0.51600000000000001</v>
      </c>
      <c r="H104" s="8">
        <v>1</v>
      </c>
      <c r="I104" s="13">
        <f t="shared" ref="I104:I107" si="36">F104</f>
        <v>2.1</v>
      </c>
      <c r="J104" s="13">
        <f t="shared" ref="J104:J107" si="37">G104</f>
        <v>0.51600000000000001</v>
      </c>
      <c r="K104" s="8">
        <v>16</v>
      </c>
      <c r="L104" s="8">
        <f t="shared" si="21"/>
        <v>46</v>
      </c>
      <c r="M104" s="8">
        <f t="shared" si="22"/>
        <v>0</v>
      </c>
      <c r="N104" s="15">
        <f t="shared" si="23"/>
        <v>0.1</v>
      </c>
    </row>
    <row r="105" spans="1:14">
      <c r="A105" s="8" t="s">
        <v>41</v>
      </c>
      <c r="B105" s="8">
        <v>4340</v>
      </c>
      <c r="C105" s="10">
        <v>6.6988466499999996E-2</v>
      </c>
      <c r="D105" s="13">
        <v>0.41299999999999998</v>
      </c>
      <c r="E105" s="13">
        <v>46.66</v>
      </c>
      <c r="F105" s="13">
        <v>0.7</v>
      </c>
      <c r="G105" s="13">
        <v>0.09</v>
      </c>
      <c r="H105" s="8">
        <v>1</v>
      </c>
      <c r="I105" s="13">
        <f t="shared" si="36"/>
        <v>0.7</v>
      </c>
      <c r="J105" s="13">
        <f t="shared" si="37"/>
        <v>0.09</v>
      </c>
      <c r="K105" s="8">
        <v>90</v>
      </c>
      <c r="L105" s="8">
        <f t="shared" si="21"/>
        <v>133</v>
      </c>
      <c r="M105" s="8">
        <f t="shared" si="22"/>
        <v>0</v>
      </c>
      <c r="N105" s="15">
        <f t="shared" si="23"/>
        <v>0</v>
      </c>
    </row>
    <row r="106" spans="1:14">
      <c r="A106" s="8" t="s">
        <v>41</v>
      </c>
      <c r="B106" s="8">
        <v>1300</v>
      </c>
      <c r="C106" s="10">
        <v>22.127824711199999</v>
      </c>
      <c r="D106" s="13">
        <v>0.67700000000000005</v>
      </c>
      <c r="E106" s="13">
        <v>46.66</v>
      </c>
      <c r="F106" s="13">
        <v>2.1</v>
      </c>
      <c r="G106" s="13">
        <v>0.51600000000000001</v>
      </c>
      <c r="H106" s="8">
        <v>1</v>
      </c>
      <c r="I106" s="13">
        <f t="shared" si="36"/>
        <v>2.1</v>
      </c>
      <c r="J106" s="13">
        <f t="shared" si="37"/>
        <v>0.51600000000000001</v>
      </c>
      <c r="K106" s="8">
        <v>36400</v>
      </c>
      <c r="L106" s="8">
        <f t="shared" si="21"/>
        <v>71849</v>
      </c>
      <c r="M106" s="8">
        <f t="shared" si="22"/>
        <v>333</v>
      </c>
      <c r="N106" s="15">
        <f t="shared" si="23"/>
        <v>81.7</v>
      </c>
    </row>
    <row r="107" spans="1:14">
      <c r="A107" s="8" t="s">
        <v>41</v>
      </c>
      <c r="B107" s="8">
        <v>4340</v>
      </c>
      <c r="C107" s="10">
        <v>7.3575016600000001E-2</v>
      </c>
      <c r="D107" s="13">
        <v>0.309</v>
      </c>
      <c r="E107" s="13">
        <v>46.66</v>
      </c>
      <c r="F107" s="13">
        <v>0.7</v>
      </c>
      <c r="G107" s="13">
        <v>0.09</v>
      </c>
      <c r="H107" s="8">
        <v>1</v>
      </c>
      <c r="I107" s="13">
        <f t="shared" si="36"/>
        <v>0.7</v>
      </c>
      <c r="J107" s="13">
        <f t="shared" si="37"/>
        <v>0.09</v>
      </c>
      <c r="K107" s="8">
        <v>38</v>
      </c>
      <c r="L107" s="8">
        <f t="shared" si="21"/>
        <v>109</v>
      </c>
      <c r="M107" s="8">
        <f t="shared" si="22"/>
        <v>0</v>
      </c>
      <c r="N107" s="15">
        <f t="shared" si="23"/>
        <v>0</v>
      </c>
    </row>
    <row r="108" spans="1:14">
      <c r="A108" s="8" t="s">
        <v>41</v>
      </c>
      <c r="B108" s="8">
        <v>1300</v>
      </c>
      <c r="C108" s="10">
        <v>0.1235660525</v>
      </c>
      <c r="D108" s="13">
        <v>0.67700000000000005</v>
      </c>
      <c r="E108" s="13">
        <v>46.66</v>
      </c>
      <c r="F108" s="13">
        <v>2.1</v>
      </c>
      <c r="G108" s="13">
        <v>0.51600000000000001</v>
      </c>
      <c r="H108" s="8">
        <v>0</v>
      </c>
      <c r="I108" s="13">
        <f>0.7*F108</f>
        <v>1.47</v>
      </c>
      <c r="J108" s="13">
        <f>0.5*G108</f>
        <v>0.25800000000000001</v>
      </c>
      <c r="K108" s="8">
        <v>141</v>
      </c>
      <c r="L108" s="8">
        <f t="shared" si="21"/>
        <v>401</v>
      </c>
      <c r="M108" s="8">
        <f t="shared" si="22"/>
        <v>1</v>
      </c>
      <c r="N108" s="15">
        <f t="shared" si="23"/>
        <v>0.2</v>
      </c>
    </row>
    <row r="109" spans="1:14">
      <c r="A109" s="8" t="s">
        <v>41</v>
      </c>
      <c r="B109" s="8">
        <v>1300</v>
      </c>
      <c r="C109" s="10">
        <v>7.0499064E-3</v>
      </c>
      <c r="D109" s="13">
        <v>0.69199999999999995</v>
      </c>
      <c r="E109" s="13">
        <v>46.66</v>
      </c>
      <c r="F109" s="13">
        <v>2.1</v>
      </c>
      <c r="G109" s="13">
        <v>0.51600000000000001</v>
      </c>
      <c r="H109" s="8">
        <v>1</v>
      </c>
      <c r="I109" s="13">
        <f>F109</f>
        <v>2.1</v>
      </c>
      <c r="J109" s="13">
        <f>G109</f>
        <v>0.51600000000000001</v>
      </c>
      <c r="K109" s="8">
        <v>8</v>
      </c>
      <c r="L109" s="8">
        <f t="shared" si="21"/>
        <v>23</v>
      </c>
      <c r="M109" s="8">
        <f t="shared" si="22"/>
        <v>0</v>
      </c>
      <c r="N109" s="15">
        <f t="shared" si="23"/>
        <v>0</v>
      </c>
    </row>
    <row r="110" spans="1:14">
      <c r="A110" s="8" t="s">
        <v>41</v>
      </c>
      <c r="B110" s="8">
        <v>1300</v>
      </c>
      <c r="C110" s="10">
        <v>3.6992141000000002E-3</v>
      </c>
      <c r="D110" s="13">
        <v>0.69199999999999995</v>
      </c>
      <c r="E110" s="13">
        <v>46.66</v>
      </c>
      <c r="F110" s="13">
        <v>2.1</v>
      </c>
      <c r="G110" s="13">
        <v>0.51600000000000001</v>
      </c>
      <c r="H110" s="8">
        <v>0</v>
      </c>
      <c r="I110" s="13">
        <f>0.7*F110</f>
        <v>1.47</v>
      </c>
      <c r="J110" s="13">
        <f>0.5*G110</f>
        <v>0.25800000000000001</v>
      </c>
      <c r="K110" s="8">
        <v>4</v>
      </c>
      <c r="L110" s="8">
        <f t="shared" si="21"/>
        <v>12</v>
      </c>
      <c r="M110" s="8">
        <f t="shared" si="22"/>
        <v>0</v>
      </c>
      <c r="N110" s="15">
        <f t="shared" si="23"/>
        <v>0</v>
      </c>
    </row>
    <row r="111" spans="1:14">
      <c r="A111" s="8" t="s">
        <v>41</v>
      </c>
      <c r="B111" s="8">
        <v>4340</v>
      </c>
      <c r="C111" s="10">
        <v>4.6062304000000004E-3</v>
      </c>
      <c r="D111" s="13">
        <v>0.41299999999999998</v>
      </c>
      <c r="E111" s="13">
        <v>46.66</v>
      </c>
      <c r="F111" s="13">
        <v>0.7</v>
      </c>
      <c r="G111" s="13">
        <v>0.09</v>
      </c>
      <c r="H111" s="8">
        <v>1</v>
      </c>
      <c r="I111" s="13">
        <f t="shared" ref="I111:I114" si="38">F111</f>
        <v>0.7</v>
      </c>
      <c r="J111" s="13">
        <f t="shared" ref="J111:J114" si="39">G111</f>
        <v>0.09</v>
      </c>
      <c r="K111" s="8">
        <v>46</v>
      </c>
      <c r="L111" s="8">
        <f t="shared" si="21"/>
        <v>9</v>
      </c>
      <c r="M111" s="8">
        <f t="shared" si="22"/>
        <v>0</v>
      </c>
      <c r="N111" s="15">
        <f t="shared" si="23"/>
        <v>0</v>
      </c>
    </row>
    <row r="112" spans="1:14">
      <c r="A112" s="8" t="s">
        <v>41</v>
      </c>
      <c r="B112" s="8">
        <v>4340</v>
      </c>
      <c r="C112" s="10">
        <v>4.3013847299999998E-2</v>
      </c>
      <c r="D112" s="13">
        <v>0.41299999999999998</v>
      </c>
      <c r="E112" s="13">
        <v>46.66</v>
      </c>
      <c r="F112" s="13">
        <v>0.7</v>
      </c>
      <c r="G112" s="13">
        <v>0.09</v>
      </c>
      <c r="H112" s="8">
        <v>1</v>
      </c>
      <c r="I112" s="13">
        <f t="shared" si="38"/>
        <v>0.7</v>
      </c>
      <c r="J112" s="13">
        <f t="shared" si="39"/>
        <v>0.09</v>
      </c>
      <c r="K112" s="8">
        <v>280</v>
      </c>
      <c r="L112" s="8">
        <f t="shared" si="21"/>
        <v>85</v>
      </c>
      <c r="M112" s="8">
        <f t="shared" si="22"/>
        <v>0</v>
      </c>
      <c r="N112" s="15">
        <f t="shared" si="23"/>
        <v>0</v>
      </c>
    </row>
    <row r="113" spans="1:14">
      <c r="A113" s="8" t="s">
        <v>41</v>
      </c>
      <c r="B113" s="8">
        <v>4340</v>
      </c>
      <c r="C113" s="10">
        <v>0.44292309200000002</v>
      </c>
      <c r="D113" s="13">
        <v>0.309</v>
      </c>
      <c r="E113" s="13">
        <v>46.66</v>
      </c>
      <c r="F113" s="13">
        <v>0.7</v>
      </c>
      <c r="G113" s="13">
        <v>0.09</v>
      </c>
      <c r="H113" s="8">
        <v>1</v>
      </c>
      <c r="I113" s="13">
        <f t="shared" si="38"/>
        <v>0.7</v>
      </c>
      <c r="J113" s="13">
        <f t="shared" si="39"/>
        <v>0.09</v>
      </c>
      <c r="K113" s="8">
        <v>777</v>
      </c>
      <c r="L113" s="8">
        <f t="shared" si="21"/>
        <v>656</v>
      </c>
      <c r="M113" s="8">
        <f t="shared" si="22"/>
        <v>1</v>
      </c>
      <c r="N113" s="15">
        <f t="shared" si="23"/>
        <v>0.1</v>
      </c>
    </row>
    <row r="114" spans="1:14">
      <c r="A114" s="8" t="s">
        <v>41</v>
      </c>
      <c r="B114" s="8">
        <v>4340</v>
      </c>
      <c r="C114" s="10">
        <v>4.9756593500000001E-2</v>
      </c>
      <c r="D114" s="13">
        <v>0.10199999999999999</v>
      </c>
      <c r="E114" s="13">
        <v>46.66</v>
      </c>
      <c r="F114" s="13">
        <v>0.7</v>
      </c>
      <c r="G114" s="13">
        <v>0.09</v>
      </c>
      <c r="H114" s="8">
        <v>1</v>
      </c>
      <c r="I114" s="13">
        <f t="shared" si="38"/>
        <v>0.7</v>
      </c>
      <c r="J114" s="13">
        <f t="shared" si="39"/>
        <v>0.09</v>
      </c>
      <c r="K114" s="8">
        <v>55</v>
      </c>
      <c r="L114" s="8">
        <f t="shared" si="21"/>
        <v>24</v>
      </c>
      <c r="M114" s="8">
        <f t="shared" si="22"/>
        <v>0</v>
      </c>
      <c r="N114" s="15">
        <f t="shared" si="23"/>
        <v>0</v>
      </c>
    </row>
    <row r="115" spans="1:14">
      <c r="A115" s="8" t="s">
        <v>41</v>
      </c>
      <c r="B115" s="8">
        <v>1300</v>
      </c>
      <c r="C115" s="10">
        <v>0.1732355763</v>
      </c>
      <c r="D115" s="13">
        <v>0.69199999999999995</v>
      </c>
      <c r="E115" s="13">
        <v>46.66</v>
      </c>
      <c r="F115" s="13">
        <v>2.1</v>
      </c>
      <c r="G115" s="13">
        <v>0.51600000000000001</v>
      </c>
      <c r="H115" s="8">
        <v>0</v>
      </c>
      <c r="I115" s="13">
        <f>0.7*F115</f>
        <v>1.47</v>
      </c>
      <c r="J115" s="13">
        <f>0.5*G115</f>
        <v>0.25800000000000001</v>
      </c>
      <c r="K115" s="8">
        <v>201</v>
      </c>
      <c r="L115" s="8">
        <f t="shared" si="21"/>
        <v>575</v>
      </c>
      <c r="M115" s="8">
        <f t="shared" si="22"/>
        <v>2</v>
      </c>
      <c r="N115" s="15">
        <f t="shared" si="23"/>
        <v>0.3</v>
      </c>
    </row>
    <row r="116" spans="1:14">
      <c r="A116" s="8" t="s">
        <v>41</v>
      </c>
      <c r="B116" s="8">
        <v>1300</v>
      </c>
      <c r="C116" s="10">
        <v>10.7965827607</v>
      </c>
      <c r="D116" s="13">
        <v>0.69199999999999995</v>
      </c>
      <c r="E116" s="13">
        <v>46.66</v>
      </c>
      <c r="F116" s="13">
        <v>2.1</v>
      </c>
      <c r="G116" s="13">
        <v>0.51600000000000001</v>
      </c>
      <c r="H116" s="8">
        <v>1</v>
      </c>
      <c r="I116" s="13">
        <f>F116</f>
        <v>2.1</v>
      </c>
      <c r="J116" s="13">
        <f>G116</f>
        <v>0.51600000000000001</v>
      </c>
      <c r="K116" s="8">
        <v>22878</v>
      </c>
      <c r="L116" s="8">
        <f t="shared" si="21"/>
        <v>35833</v>
      </c>
      <c r="M116" s="8">
        <f t="shared" si="22"/>
        <v>166</v>
      </c>
      <c r="N116" s="15">
        <f t="shared" si="23"/>
        <v>40.799999999999997</v>
      </c>
    </row>
    <row r="117" spans="1:14">
      <c r="A117" s="8" t="s">
        <v>41</v>
      </c>
      <c r="B117" s="8">
        <v>1300</v>
      </c>
      <c r="C117" s="10">
        <v>6.5807310999999999E-3</v>
      </c>
      <c r="D117" s="13">
        <v>0.69199999999999995</v>
      </c>
      <c r="E117" s="13">
        <v>46.66</v>
      </c>
      <c r="F117" s="13">
        <v>2.1</v>
      </c>
      <c r="G117" s="13">
        <v>0.51600000000000001</v>
      </c>
      <c r="H117" s="8">
        <v>0</v>
      </c>
      <c r="I117" s="13">
        <f t="shared" ref="I117:I119" si="40">0.7*F117</f>
        <v>1.47</v>
      </c>
      <c r="J117" s="13">
        <f t="shared" ref="J117:J119" si="41">0.5*G117</f>
        <v>0.25800000000000001</v>
      </c>
      <c r="K117" s="8">
        <v>8</v>
      </c>
      <c r="L117" s="8">
        <f t="shared" si="21"/>
        <v>22</v>
      </c>
      <c r="M117" s="8">
        <f t="shared" si="22"/>
        <v>0</v>
      </c>
      <c r="N117" s="15">
        <f t="shared" si="23"/>
        <v>0</v>
      </c>
    </row>
    <row r="118" spans="1:14">
      <c r="A118" s="8" t="s">
        <v>41</v>
      </c>
      <c r="B118" s="8">
        <v>1300</v>
      </c>
      <c r="C118" s="10">
        <v>0.15233926950000001</v>
      </c>
      <c r="D118" s="13">
        <v>0.67700000000000005</v>
      </c>
      <c r="E118" s="13">
        <v>46.66</v>
      </c>
      <c r="F118" s="13">
        <v>2.1</v>
      </c>
      <c r="G118" s="13">
        <v>0.51600000000000001</v>
      </c>
      <c r="H118" s="8">
        <v>0</v>
      </c>
      <c r="I118" s="13">
        <f t="shared" si="40"/>
        <v>1.47</v>
      </c>
      <c r="J118" s="13">
        <f t="shared" si="41"/>
        <v>0.25800000000000001</v>
      </c>
      <c r="K118" s="8">
        <v>173</v>
      </c>
      <c r="L118" s="8">
        <f t="shared" si="21"/>
        <v>495</v>
      </c>
      <c r="M118" s="8">
        <f t="shared" si="22"/>
        <v>2</v>
      </c>
      <c r="N118" s="15">
        <f t="shared" si="23"/>
        <v>0.3</v>
      </c>
    </row>
    <row r="119" spans="1:14">
      <c r="A119" s="8" t="s">
        <v>41</v>
      </c>
      <c r="B119" s="8">
        <v>1300</v>
      </c>
      <c r="C119" s="10">
        <v>0.12729216060000001</v>
      </c>
      <c r="D119" s="13">
        <v>0.63100000000000001</v>
      </c>
      <c r="E119" s="13">
        <v>46.66</v>
      </c>
      <c r="F119" s="13">
        <v>2.1</v>
      </c>
      <c r="G119" s="13">
        <v>0.51600000000000001</v>
      </c>
      <c r="H119" s="8">
        <v>0</v>
      </c>
      <c r="I119" s="13">
        <f t="shared" si="40"/>
        <v>1.47</v>
      </c>
      <c r="J119" s="13">
        <f t="shared" si="41"/>
        <v>0.25800000000000001</v>
      </c>
      <c r="K119" s="8">
        <v>135</v>
      </c>
      <c r="L119" s="8">
        <f t="shared" si="21"/>
        <v>385</v>
      </c>
      <c r="M119" s="8">
        <f t="shared" si="22"/>
        <v>1</v>
      </c>
      <c r="N119" s="15">
        <f t="shared" si="23"/>
        <v>0.2</v>
      </c>
    </row>
    <row r="120" spans="1:14">
      <c r="A120" s="8" t="s">
        <v>41</v>
      </c>
      <c r="B120" s="8">
        <v>1300</v>
      </c>
      <c r="C120" s="10">
        <v>0.59672594489999997</v>
      </c>
      <c r="D120" s="13">
        <v>0.63100000000000001</v>
      </c>
      <c r="E120" s="13">
        <v>46.66</v>
      </c>
      <c r="F120" s="13">
        <v>2.1</v>
      </c>
      <c r="G120" s="13">
        <v>0.51600000000000001</v>
      </c>
      <c r="H120" s="8">
        <v>1</v>
      </c>
      <c r="I120" s="13">
        <f>F120</f>
        <v>2.1</v>
      </c>
      <c r="J120" s="13">
        <f>G120</f>
        <v>0.51600000000000001</v>
      </c>
      <c r="K120" s="8">
        <v>633</v>
      </c>
      <c r="L120" s="8">
        <f t="shared" si="21"/>
        <v>1806</v>
      </c>
      <c r="M120" s="8">
        <f t="shared" si="22"/>
        <v>8</v>
      </c>
      <c r="N120" s="15">
        <f t="shared" si="23"/>
        <v>2.1</v>
      </c>
    </row>
    <row r="121" spans="1:14">
      <c r="A121" s="8" t="s">
        <v>41</v>
      </c>
      <c r="B121" s="8">
        <v>1300</v>
      </c>
      <c r="C121" s="10">
        <v>0.48531845010000002</v>
      </c>
      <c r="D121" s="13">
        <v>0.67700000000000005</v>
      </c>
      <c r="E121" s="13">
        <v>46.66</v>
      </c>
      <c r="F121" s="13">
        <v>2.1</v>
      </c>
      <c r="G121" s="13">
        <v>0.51600000000000001</v>
      </c>
      <c r="H121" s="8">
        <v>0</v>
      </c>
      <c r="I121" s="13">
        <f>0.7*F121</f>
        <v>1.47</v>
      </c>
      <c r="J121" s="13">
        <f>0.5*G121</f>
        <v>0.25800000000000001</v>
      </c>
      <c r="K121" s="8">
        <v>787</v>
      </c>
      <c r="L121" s="8">
        <f t="shared" si="21"/>
        <v>1576</v>
      </c>
      <c r="M121" s="8">
        <f t="shared" si="22"/>
        <v>5</v>
      </c>
      <c r="N121" s="15">
        <f t="shared" si="23"/>
        <v>0.9</v>
      </c>
    </row>
    <row r="122" spans="1:14">
      <c r="A122" s="8" t="s">
        <v>41</v>
      </c>
      <c r="B122" s="8">
        <v>1300</v>
      </c>
      <c r="C122" s="10">
        <v>1.19341881E-2</v>
      </c>
      <c r="D122" s="13">
        <v>0.69199999999999995</v>
      </c>
      <c r="E122" s="13">
        <v>46.66</v>
      </c>
      <c r="F122" s="13">
        <v>2.1</v>
      </c>
      <c r="G122" s="13">
        <v>0.51600000000000001</v>
      </c>
      <c r="H122" s="8">
        <v>1</v>
      </c>
      <c r="I122" s="13">
        <f>F122</f>
        <v>2.1</v>
      </c>
      <c r="J122" s="13">
        <f>G122</f>
        <v>0.51600000000000001</v>
      </c>
      <c r="K122" s="8">
        <v>335</v>
      </c>
      <c r="L122" s="8">
        <f t="shared" si="21"/>
        <v>40</v>
      </c>
      <c r="M122" s="8">
        <f t="shared" si="22"/>
        <v>0</v>
      </c>
      <c r="N122" s="15">
        <f t="shared" si="23"/>
        <v>0</v>
      </c>
    </row>
    <row r="123" spans="1:14">
      <c r="C123" s="10">
        <f>SUM(C2:C122)</f>
        <v>199.11900677510005</v>
      </c>
      <c r="M123" s="8">
        <f>SUM(M2:M122)</f>
        <v>2118</v>
      </c>
      <c r="N123" s="15">
        <f>SUM(N2:N122)</f>
        <v>488.90000000000003</v>
      </c>
    </row>
  </sheetData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1"/>
  <sheetViews>
    <sheetView zoomScaleNormal="100" workbookViewId="0">
      <selection activeCell="L1" sqref="L1:N2"/>
    </sheetView>
  </sheetViews>
  <sheetFormatPr defaultRowHeight="15"/>
  <cols>
    <col min="1" max="1" width="14.7109375" style="8" bestFit="1" customWidth="1"/>
    <col min="2" max="2" width="8" style="8" bestFit="1" customWidth="1"/>
    <col min="3" max="3" width="15.140625" style="10" bestFit="1" customWidth="1"/>
    <col min="4" max="4" width="6.85546875" style="9" bestFit="1" customWidth="1"/>
    <col min="5" max="5" width="13.7109375" style="9" bestFit="1" customWidth="1"/>
    <col min="6" max="6" width="9.42578125" style="9" bestFit="1" customWidth="1"/>
    <col min="7" max="7" width="9.140625" style="9" bestFit="1" customWidth="1"/>
    <col min="8" max="8" width="11.28515625" style="8" bestFit="1" customWidth="1"/>
    <col min="9" max="10" width="9" style="9" customWidth="1"/>
    <col min="11" max="11" width="12.42578125" style="8" bestFit="1" customWidth="1"/>
    <col min="12" max="12" width="13.5703125" customWidth="1"/>
    <col min="13" max="14" width="9.2851562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4340</v>
      </c>
      <c r="C2" s="10">
        <v>9.2268180519000005</v>
      </c>
      <c r="D2" s="13">
        <v>0.10199999999999999</v>
      </c>
      <c r="E2" s="13">
        <v>46.66</v>
      </c>
      <c r="F2" s="13">
        <v>0.7</v>
      </c>
      <c r="G2" s="13">
        <v>0.09</v>
      </c>
      <c r="H2" s="8">
        <v>1</v>
      </c>
      <c r="I2" s="13">
        <f>F2</f>
        <v>0.7</v>
      </c>
      <c r="J2" s="13">
        <f>G2</f>
        <v>0.09</v>
      </c>
      <c r="K2" s="8">
        <v>4777</v>
      </c>
      <c r="L2" s="8">
        <f>ROUND(E2*D2*C2*102.79,0)</f>
        <v>4514</v>
      </c>
      <c r="M2" s="8">
        <f>ROUND(I2*L2*0.002205,0)</f>
        <v>7</v>
      </c>
      <c r="N2" s="15">
        <f>ROUND(J2*L2*0.002205,1)</f>
        <v>0.9</v>
      </c>
    </row>
    <row r="3" spans="1:14">
      <c r="A3" s="8" t="s">
        <v>41</v>
      </c>
      <c r="B3" s="8">
        <v>1200</v>
      </c>
      <c r="C3" s="10">
        <v>4.4570502478999998</v>
      </c>
      <c r="D3" s="13">
        <v>0.34699999999999998</v>
      </c>
      <c r="E3" s="13">
        <v>46.66</v>
      </c>
      <c r="F3" s="13">
        <v>2.23</v>
      </c>
      <c r="G3" s="13">
        <v>0.316</v>
      </c>
      <c r="H3" s="8">
        <v>1</v>
      </c>
      <c r="I3" s="13">
        <f t="shared" ref="I3:I11" si="0">F3</f>
        <v>2.23</v>
      </c>
      <c r="J3" s="13">
        <f t="shared" ref="J3:J11" si="1">G3</f>
        <v>0.316</v>
      </c>
      <c r="K3" s="8">
        <v>2766</v>
      </c>
      <c r="L3" s="8">
        <f t="shared" ref="L3:L66" si="2">ROUND(E3*D3*C3*102.79,0)</f>
        <v>7418</v>
      </c>
      <c r="M3" s="8">
        <f t="shared" ref="M3:M66" si="3">ROUND(I3*L3*0.002205,0)</f>
        <v>36</v>
      </c>
      <c r="N3" s="15">
        <f t="shared" ref="N3:N66" si="4">ROUND(J3*L3*0.002205,1)</f>
        <v>5.2</v>
      </c>
    </row>
    <row r="4" spans="1:14">
      <c r="A4" s="8" t="s">
        <v>41</v>
      </c>
      <c r="B4" s="8">
        <v>1460</v>
      </c>
      <c r="C4" s="10">
        <v>5.6392888500000002E-2</v>
      </c>
      <c r="D4" s="13">
        <v>0.89</v>
      </c>
      <c r="E4" s="13">
        <v>46.66</v>
      </c>
      <c r="F4" s="13">
        <v>1.93</v>
      </c>
      <c r="G4" s="13">
        <v>0.497</v>
      </c>
      <c r="H4" s="8">
        <v>1</v>
      </c>
      <c r="I4" s="13">
        <f t="shared" si="0"/>
        <v>1.93</v>
      </c>
      <c r="J4" s="13">
        <f t="shared" si="1"/>
        <v>0.497</v>
      </c>
      <c r="K4" s="8">
        <v>12411</v>
      </c>
      <c r="L4" s="8">
        <f t="shared" si="2"/>
        <v>241</v>
      </c>
      <c r="M4" s="8">
        <f t="shared" si="3"/>
        <v>1</v>
      </c>
      <c r="N4" s="15">
        <f t="shared" si="4"/>
        <v>0.3</v>
      </c>
    </row>
    <row r="5" spans="1:14">
      <c r="A5" s="8" t="s">
        <v>41</v>
      </c>
      <c r="B5" s="8">
        <v>8150</v>
      </c>
      <c r="C5" s="10">
        <v>3.9455465299999999E-2</v>
      </c>
      <c r="D5" s="13">
        <v>0.74</v>
      </c>
      <c r="E5" s="13">
        <v>46.66</v>
      </c>
      <c r="F5" s="13">
        <v>1.95</v>
      </c>
      <c r="G5" s="13">
        <v>0.43</v>
      </c>
      <c r="H5" s="8">
        <v>1</v>
      </c>
      <c r="I5" s="13">
        <f t="shared" si="0"/>
        <v>1.95</v>
      </c>
      <c r="J5" s="13">
        <f t="shared" si="1"/>
        <v>0.43</v>
      </c>
      <c r="K5" s="8">
        <v>2322</v>
      </c>
      <c r="L5" s="8">
        <f t="shared" si="2"/>
        <v>140</v>
      </c>
      <c r="M5" s="8">
        <f t="shared" si="3"/>
        <v>1</v>
      </c>
      <c r="N5" s="15">
        <f t="shared" si="4"/>
        <v>0.1</v>
      </c>
    </row>
    <row r="6" spans="1:14">
      <c r="A6" s="8" t="s">
        <v>41</v>
      </c>
      <c r="B6" s="8">
        <v>3100</v>
      </c>
      <c r="C6" s="10">
        <v>0.91510755970000002</v>
      </c>
      <c r="D6" s="13">
        <v>0.3</v>
      </c>
      <c r="E6" s="13">
        <v>46.66</v>
      </c>
      <c r="F6" s="13">
        <v>1.2</v>
      </c>
      <c r="G6" s="13">
        <v>6.4000000000000001E-2</v>
      </c>
      <c r="H6" s="8">
        <v>1</v>
      </c>
      <c r="I6" s="13">
        <f t="shared" si="0"/>
        <v>1.2</v>
      </c>
      <c r="J6" s="13">
        <f t="shared" si="1"/>
        <v>6.4000000000000001E-2</v>
      </c>
      <c r="K6" s="8">
        <v>2179</v>
      </c>
      <c r="L6" s="8">
        <f t="shared" si="2"/>
        <v>1317</v>
      </c>
      <c r="M6" s="8">
        <f t="shared" si="3"/>
        <v>3</v>
      </c>
      <c r="N6" s="15">
        <f t="shared" si="4"/>
        <v>0.2</v>
      </c>
    </row>
    <row r="7" spans="1:14">
      <c r="A7" s="8" t="s">
        <v>41</v>
      </c>
      <c r="B7" s="8">
        <v>1200</v>
      </c>
      <c r="C7" s="10">
        <v>0.85853140559999996</v>
      </c>
      <c r="D7" s="13">
        <v>0.38900000000000001</v>
      </c>
      <c r="E7" s="13">
        <v>46.66</v>
      </c>
      <c r="F7" s="13">
        <v>2.23</v>
      </c>
      <c r="G7" s="13">
        <v>0.316</v>
      </c>
      <c r="H7" s="8">
        <v>1</v>
      </c>
      <c r="I7" s="13">
        <f t="shared" si="0"/>
        <v>2.23</v>
      </c>
      <c r="J7" s="13">
        <f t="shared" si="1"/>
        <v>0.316</v>
      </c>
      <c r="K7" s="8">
        <v>2010</v>
      </c>
      <c r="L7" s="8">
        <f t="shared" si="2"/>
        <v>1602</v>
      </c>
      <c r="M7" s="8">
        <f t="shared" si="3"/>
        <v>8</v>
      </c>
      <c r="N7" s="15">
        <f t="shared" si="4"/>
        <v>1.1000000000000001</v>
      </c>
    </row>
    <row r="8" spans="1:14">
      <c r="A8" s="8" t="s">
        <v>41</v>
      </c>
      <c r="B8" s="8">
        <v>1200</v>
      </c>
      <c r="C8" s="10">
        <v>1.9958738699999999E-2</v>
      </c>
      <c r="D8" s="13">
        <v>0.34699999999999998</v>
      </c>
      <c r="E8" s="13">
        <v>46.66</v>
      </c>
      <c r="F8" s="13">
        <v>2.23</v>
      </c>
      <c r="G8" s="13">
        <v>0.316</v>
      </c>
      <c r="H8" s="8">
        <v>1</v>
      </c>
      <c r="I8" s="13">
        <f t="shared" si="0"/>
        <v>2.23</v>
      </c>
      <c r="J8" s="13">
        <f t="shared" si="1"/>
        <v>0.316</v>
      </c>
      <c r="K8" s="8">
        <v>261</v>
      </c>
      <c r="L8" s="8">
        <f t="shared" si="2"/>
        <v>33</v>
      </c>
      <c r="M8" s="8">
        <f t="shared" si="3"/>
        <v>0</v>
      </c>
      <c r="N8" s="15">
        <f t="shared" si="4"/>
        <v>0</v>
      </c>
    </row>
    <row r="9" spans="1:14">
      <c r="A9" s="8" t="s">
        <v>41</v>
      </c>
      <c r="B9" s="8">
        <v>3100</v>
      </c>
      <c r="C9" s="10">
        <v>0.31842090360000003</v>
      </c>
      <c r="D9" s="13">
        <v>0.252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0"/>
        <v>1.2</v>
      </c>
      <c r="J9" s="13">
        <f t="shared" si="1"/>
        <v>6.4000000000000001E-2</v>
      </c>
      <c r="K9" s="8">
        <v>670</v>
      </c>
      <c r="L9" s="8">
        <f t="shared" si="2"/>
        <v>385</v>
      </c>
      <c r="M9" s="8">
        <f t="shared" si="3"/>
        <v>1</v>
      </c>
      <c r="N9" s="15">
        <f t="shared" si="4"/>
        <v>0.1</v>
      </c>
    </row>
    <row r="10" spans="1:14">
      <c r="A10" s="8" t="s">
        <v>41</v>
      </c>
      <c r="B10" s="8">
        <v>8150</v>
      </c>
      <c r="C10" s="10">
        <v>0.24686598770000001</v>
      </c>
      <c r="D10" s="13">
        <v>0.77700000000000002</v>
      </c>
      <c r="E10" s="13">
        <v>46.66</v>
      </c>
      <c r="F10" s="13">
        <v>1.95</v>
      </c>
      <c r="G10" s="13">
        <v>0.43</v>
      </c>
      <c r="H10" s="8">
        <v>1</v>
      </c>
      <c r="I10" s="13">
        <f t="shared" si="0"/>
        <v>1.95</v>
      </c>
      <c r="J10" s="13">
        <f t="shared" si="1"/>
        <v>0.43</v>
      </c>
      <c r="K10" s="8">
        <v>33026</v>
      </c>
      <c r="L10" s="8">
        <f t="shared" si="2"/>
        <v>920</v>
      </c>
      <c r="M10" s="8">
        <f t="shared" si="3"/>
        <v>4</v>
      </c>
      <c r="N10" s="15">
        <f t="shared" si="4"/>
        <v>0.9</v>
      </c>
    </row>
    <row r="11" spans="1:14">
      <c r="A11" s="8" t="s">
        <v>41</v>
      </c>
      <c r="B11" s="8">
        <v>3100</v>
      </c>
      <c r="C11" s="10">
        <v>3.9650818300000001E-2</v>
      </c>
      <c r="D11" s="13">
        <v>0.252</v>
      </c>
      <c r="E11" s="13">
        <v>46.66</v>
      </c>
      <c r="F11" s="13">
        <v>1.2</v>
      </c>
      <c r="G11" s="13">
        <v>6.4000000000000001E-2</v>
      </c>
      <c r="H11" s="8">
        <v>1</v>
      </c>
      <c r="I11" s="13">
        <f t="shared" si="0"/>
        <v>1.2</v>
      </c>
      <c r="J11" s="13">
        <f t="shared" si="1"/>
        <v>6.4000000000000001E-2</v>
      </c>
      <c r="K11" s="8">
        <v>46</v>
      </c>
      <c r="L11" s="8">
        <f t="shared" si="2"/>
        <v>48</v>
      </c>
      <c r="M11" s="8">
        <f t="shared" si="3"/>
        <v>0</v>
      </c>
      <c r="N11" s="15">
        <f t="shared" si="4"/>
        <v>0</v>
      </c>
    </row>
    <row r="12" spans="1:14">
      <c r="A12" s="8" t="s">
        <v>41</v>
      </c>
      <c r="B12" s="8">
        <v>1200</v>
      </c>
      <c r="C12" s="10">
        <v>1.7871703100000001E-2</v>
      </c>
      <c r="D12" s="13">
        <v>0.34699999999999998</v>
      </c>
      <c r="E12" s="13">
        <v>46.66</v>
      </c>
      <c r="F12" s="13">
        <v>2.23</v>
      </c>
      <c r="G12" s="13">
        <v>0.316</v>
      </c>
      <c r="H12" s="8">
        <v>0</v>
      </c>
      <c r="I12" s="13">
        <f>0.7*F12</f>
        <v>1.5609999999999999</v>
      </c>
      <c r="J12" s="13">
        <f>0.5*G12</f>
        <v>0.158</v>
      </c>
      <c r="K12" s="8">
        <v>10</v>
      </c>
      <c r="L12" s="8">
        <f t="shared" si="2"/>
        <v>30</v>
      </c>
      <c r="M12" s="8">
        <f t="shared" si="3"/>
        <v>0</v>
      </c>
      <c r="N12" s="15">
        <f t="shared" si="4"/>
        <v>0</v>
      </c>
    </row>
    <row r="13" spans="1:14">
      <c r="A13" s="8" t="s">
        <v>41</v>
      </c>
      <c r="B13" s="8">
        <v>1460</v>
      </c>
      <c r="C13" s="10">
        <v>9.2189234000000005E-3</v>
      </c>
      <c r="D13" s="13">
        <v>0.89</v>
      </c>
      <c r="E13" s="13">
        <v>46.66</v>
      </c>
      <c r="F13" s="13">
        <v>1.93</v>
      </c>
      <c r="G13" s="13">
        <v>0.497</v>
      </c>
      <c r="H13" s="8">
        <v>0</v>
      </c>
      <c r="I13" s="13">
        <f>0.7*F13</f>
        <v>1.351</v>
      </c>
      <c r="J13" s="13">
        <f>0.5*G13</f>
        <v>0.2485</v>
      </c>
      <c r="K13" s="8">
        <v>16</v>
      </c>
      <c r="L13" s="8">
        <f t="shared" si="2"/>
        <v>39</v>
      </c>
      <c r="M13" s="8">
        <f t="shared" si="3"/>
        <v>0</v>
      </c>
      <c r="N13" s="15">
        <f t="shared" si="4"/>
        <v>0</v>
      </c>
    </row>
    <row r="14" spans="1:14">
      <c r="A14" s="8" t="s">
        <v>41</v>
      </c>
      <c r="B14" s="8">
        <v>8150</v>
      </c>
      <c r="C14" s="10">
        <v>2.3986878688000002</v>
      </c>
      <c r="D14" s="13">
        <v>0.74</v>
      </c>
      <c r="E14" s="13">
        <v>46.66</v>
      </c>
      <c r="F14" s="13">
        <v>1.95</v>
      </c>
      <c r="G14" s="13">
        <v>0.43</v>
      </c>
      <c r="H14" s="8">
        <v>1</v>
      </c>
      <c r="I14" s="13">
        <f t="shared" ref="I14:I15" si="5">F14</f>
        <v>1.95</v>
      </c>
      <c r="J14" s="13">
        <f t="shared" ref="J14:J15" si="6">G14</f>
        <v>0.43</v>
      </c>
      <c r="K14" s="8">
        <v>3358</v>
      </c>
      <c r="L14" s="8">
        <f t="shared" si="2"/>
        <v>8513</v>
      </c>
      <c r="M14" s="8">
        <f t="shared" si="3"/>
        <v>37</v>
      </c>
      <c r="N14" s="15">
        <f t="shared" si="4"/>
        <v>8.1</v>
      </c>
    </row>
    <row r="15" spans="1:14">
      <c r="A15" s="8" t="s">
        <v>41</v>
      </c>
      <c r="B15" s="8">
        <v>4340</v>
      </c>
      <c r="C15" s="10">
        <v>0.81397696990000001</v>
      </c>
      <c r="D15" s="13">
        <v>0.25800000000000001</v>
      </c>
      <c r="E15" s="13">
        <v>46.66</v>
      </c>
      <c r="F15" s="13">
        <v>0.7</v>
      </c>
      <c r="G15" s="13">
        <v>0.09</v>
      </c>
      <c r="H15" s="8">
        <v>1</v>
      </c>
      <c r="I15" s="13">
        <f t="shared" si="5"/>
        <v>0.7</v>
      </c>
      <c r="J15" s="13">
        <f t="shared" si="6"/>
        <v>0.09</v>
      </c>
      <c r="K15" s="8">
        <v>369</v>
      </c>
      <c r="L15" s="8">
        <f t="shared" si="2"/>
        <v>1007</v>
      </c>
      <c r="M15" s="8">
        <f t="shared" si="3"/>
        <v>2</v>
      </c>
      <c r="N15" s="15">
        <f t="shared" si="4"/>
        <v>0.2</v>
      </c>
    </row>
    <row r="16" spans="1:14">
      <c r="A16" s="8" t="s">
        <v>41</v>
      </c>
      <c r="B16" s="8">
        <v>8150</v>
      </c>
      <c r="C16" s="10">
        <v>0.1130784594</v>
      </c>
      <c r="D16" s="13">
        <v>0.74</v>
      </c>
      <c r="E16" s="13">
        <v>46.66</v>
      </c>
      <c r="F16" s="13">
        <v>1.95</v>
      </c>
      <c r="G16" s="13">
        <v>0.43</v>
      </c>
      <c r="H16" s="8">
        <v>0</v>
      </c>
      <c r="I16" s="13">
        <f t="shared" ref="I16:I18" si="7">0.7*F16</f>
        <v>1.365</v>
      </c>
      <c r="J16" s="13">
        <f t="shared" ref="J16:J18" si="8">0.5*G16</f>
        <v>0.215</v>
      </c>
      <c r="K16" s="8">
        <v>282</v>
      </c>
      <c r="L16" s="8">
        <f t="shared" si="2"/>
        <v>401</v>
      </c>
      <c r="M16" s="8">
        <f t="shared" si="3"/>
        <v>1</v>
      </c>
      <c r="N16" s="15">
        <f t="shared" si="4"/>
        <v>0.2</v>
      </c>
    </row>
    <row r="17" spans="1:14">
      <c r="A17" s="8" t="s">
        <v>41</v>
      </c>
      <c r="B17" s="8">
        <v>1200</v>
      </c>
      <c r="C17" s="10">
        <v>5.1310140900000002E-2</v>
      </c>
      <c r="D17" s="13">
        <v>0.34699999999999998</v>
      </c>
      <c r="E17" s="13">
        <v>46.66</v>
      </c>
      <c r="F17" s="13">
        <v>2.23</v>
      </c>
      <c r="G17" s="13">
        <v>0.316</v>
      </c>
      <c r="H17" s="8">
        <v>0</v>
      </c>
      <c r="I17" s="13">
        <f t="shared" si="7"/>
        <v>1.5609999999999999</v>
      </c>
      <c r="J17" s="13">
        <f t="shared" si="8"/>
        <v>0.158</v>
      </c>
      <c r="K17" s="8">
        <v>30</v>
      </c>
      <c r="L17" s="8">
        <f t="shared" si="2"/>
        <v>85</v>
      </c>
      <c r="M17" s="8">
        <f t="shared" si="3"/>
        <v>0</v>
      </c>
      <c r="N17" s="15">
        <f t="shared" si="4"/>
        <v>0</v>
      </c>
    </row>
    <row r="18" spans="1:14">
      <c r="A18" s="8" t="s">
        <v>41</v>
      </c>
      <c r="B18" s="8">
        <v>1200</v>
      </c>
      <c r="C18" s="10">
        <v>1.5893709646</v>
      </c>
      <c r="D18" s="13">
        <v>0.38900000000000001</v>
      </c>
      <c r="E18" s="13">
        <v>46.66</v>
      </c>
      <c r="F18" s="13">
        <v>2.23</v>
      </c>
      <c r="G18" s="13">
        <v>0.316</v>
      </c>
      <c r="H18" s="8">
        <v>0</v>
      </c>
      <c r="I18" s="13">
        <f t="shared" si="7"/>
        <v>1.5609999999999999</v>
      </c>
      <c r="J18" s="13">
        <f t="shared" si="8"/>
        <v>0.158</v>
      </c>
      <c r="K18" s="8">
        <v>1039</v>
      </c>
      <c r="L18" s="8">
        <f t="shared" si="2"/>
        <v>2965</v>
      </c>
      <c r="M18" s="8">
        <f t="shared" si="3"/>
        <v>10</v>
      </c>
      <c r="N18" s="15">
        <f t="shared" si="4"/>
        <v>1</v>
      </c>
    </row>
    <row r="19" spans="1:14">
      <c r="A19" s="8" t="s">
        <v>41</v>
      </c>
      <c r="B19" s="8">
        <v>4340</v>
      </c>
      <c r="C19" s="10">
        <v>5.3591182721999999</v>
      </c>
      <c r="D19" s="13">
        <v>0.41299999999999998</v>
      </c>
      <c r="E19" s="13">
        <v>46.66</v>
      </c>
      <c r="F19" s="13">
        <v>0.7</v>
      </c>
      <c r="G19" s="13">
        <v>0.09</v>
      </c>
      <c r="H19" s="8">
        <v>1</v>
      </c>
      <c r="I19" s="13">
        <f t="shared" ref="I19:I25" si="9">F19</f>
        <v>0.7</v>
      </c>
      <c r="J19" s="13">
        <f t="shared" ref="J19:J25" si="10">G19</f>
        <v>0.09</v>
      </c>
      <c r="K19" s="8">
        <v>3720</v>
      </c>
      <c r="L19" s="8">
        <f t="shared" si="2"/>
        <v>10615</v>
      </c>
      <c r="M19" s="8">
        <f t="shared" si="3"/>
        <v>16</v>
      </c>
      <c r="N19" s="15">
        <f t="shared" si="4"/>
        <v>2.1</v>
      </c>
    </row>
    <row r="20" spans="1:14">
      <c r="A20" s="8" t="s">
        <v>41</v>
      </c>
      <c r="B20" s="8">
        <v>1200</v>
      </c>
      <c r="C20" s="10">
        <v>5.0138288E-3</v>
      </c>
      <c r="D20" s="13">
        <v>0.47299999999999998</v>
      </c>
      <c r="E20" s="13">
        <v>46.66</v>
      </c>
      <c r="F20" s="13">
        <v>2.23</v>
      </c>
      <c r="G20" s="13">
        <v>0.316</v>
      </c>
      <c r="H20" s="8">
        <v>1</v>
      </c>
      <c r="I20" s="13">
        <f t="shared" si="9"/>
        <v>2.23</v>
      </c>
      <c r="J20" s="13">
        <f t="shared" si="10"/>
        <v>0.316</v>
      </c>
      <c r="K20" s="8">
        <v>4</v>
      </c>
      <c r="L20" s="8">
        <f t="shared" si="2"/>
        <v>11</v>
      </c>
      <c r="M20" s="8">
        <f t="shared" si="3"/>
        <v>0</v>
      </c>
      <c r="N20" s="15">
        <f t="shared" si="4"/>
        <v>0</v>
      </c>
    </row>
    <row r="21" spans="1:14">
      <c r="A21" s="8" t="s">
        <v>41</v>
      </c>
      <c r="B21" s="8">
        <v>1200</v>
      </c>
      <c r="C21" s="10">
        <v>1.9847218100000001E-2</v>
      </c>
      <c r="D21" s="13">
        <v>0.38900000000000001</v>
      </c>
      <c r="E21" s="13">
        <v>46.66</v>
      </c>
      <c r="F21" s="13">
        <v>2.23</v>
      </c>
      <c r="G21" s="13">
        <v>0.316</v>
      </c>
      <c r="H21" s="8">
        <v>1</v>
      </c>
      <c r="I21" s="13">
        <f t="shared" si="9"/>
        <v>2.23</v>
      </c>
      <c r="J21" s="13">
        <f t="shared" si="10"/>
        <v>0.316</v>
      </c>
      <c r="K21" s="8">
        <v>13</v>
      </c>
      <c r="L21" s="8">
        <f t="shared" si="2"/>
        <v>37</v>
      </c>
      <c r="M21" s="8">
        <f t="shared" si="3"/>
        <v>0</v>
      </c>
      <c r="N21" s="15">
        <f t="shared" si="4"/>
        <v>0</v>
      </c>
    </row>
    <row r="22" spans="1:14">
      <c r="A22" s="8" t="s">
        <v>41</v>
      </c>
      <c r="B22" s="8">
        <v>4340</v>
      </c>
      <c r="C22" s="10">
        <v>6.4351663279000002</v>
      </c>
      <c r="D22" s="13">
        <v>0.309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si="9"/>
        <v>0.7</v>
      </c>
      <c r="J22" s="13">
        <f t="shared" si="10"/>
        <v>0.09</v>
      </c>
      <c r="K22" s="8">
        <v>3342</v>
      </c>
      <c r="L22" s="8">
        <f t="shared" si="2"/>
        <v>9537</v>
      </c>
      <c r="M22" s="8">
        <f t="shared" si="3"/>
        <v>15</v>
      </c>
      <c r="N22" s="15">
        <f t="shared" si="4"/>
        <v>1.9</v>
      </c>
    </row>
    <row r="23" spans="1:14">
      <c r="A23" s="8" t="s">
        <v>41</v>
      </c>
      <c r="B23" s="8">
        <v>1200</v>
      </c>
      <c r="C23" s="10">
        <v>0.41042860170000001</v>
      </c>
      <c r="D23" s="13">
        <v>0.38900000000000001</v>
      </c>
      <c r="E23" s="13">
        <v>46.66</v>
      </c>
      <c r="F23" s="13">
        <v>2.23</v>
      </c>
      <c r="G23" s="13">
        <v>0.316</v>
      </c>
      <c r="H23" s="8">
        <v>1</v>
      </c>
      <c r="I23" s="13">
        <f t="shared" si="9"/>
        <v>2.23</v>
      </c>
      <c r="J23" s="13">
        <f t="shared" si="10"/>
        <v>0.316</v>
      </c>
      <c r="K23" s="8">
        <v>268</v>
      </c>
      <c r="L23" s="8">
        <f t="shared" si="2"/>
        <v>766</v>
      </c>
      <c r="M23" s="8">
        <f t="shared" si="3"/>
        <v>4</v>
      </c>
      <c r="N23" s="15">
        <f t="shared" si="4"/>
        <v>0.5</v>
      </c>
    </row>
    <row r="24" spans="1:14">
      <c r="A24" s="8" t="s">
        <v>41</v>
      </c>
      <c r="B24" s="8">
        <v>8150</v>
      </c>
      <c r="C24" s="10">
        <v>0.20547070810000001</v>
      </c>
      <c r="D24" s="13">
        <v>0.77700000000000002</v>
      </c>
      <c r="E24" s="13">
        <v>46.66</v>
      </c>
      <c r="F24" s="13">
        <v>1.95</v>
      </c>
      <c r="G24" s="13">
        <v>0.43</v>
      </c>
      <c r="H24" s="8">
        <v>1</v>
      </c>
      <c r="I24" s="13">
        <f t="shared" si="9"/>
        <v>1.95</v>
      </c>
      <c r="J24" s="13">
        <f t="shared" si="10"/>
        <v>0.43</v>
      </c>
      <c r="K24" s="8">
        <v>270</v>
      </c>
      <c r="L24" s="8">
        <f t="shared" si="2"/>
        <v>766</v>
      </c>
      <c r="M24" s="8">
        <f t="shared" si="3"/>
        <v>3</v>
      </c>
      <c r="N24" s="15">
        <f t="shared" si="4"/>
        <v>0.7</v>
      </c>
    </row>
    <row r="25" spans="1:14">
      <c r="A25" s="8" t="s">
        <v>41</v>
      </c>
      <c r="B25" s="8">
        <v>8150</v>
      </c>
      <c r="C25" s="10">
        <v>1.2308587000000001E-3</v>
      </c>
      <c r="D25" s="13">
        <v>0.74</v>
      </c>
      <c r="E25" s="13">
        <v>46.66</v>
      </c>
      <c r="F25" s="13">
        <v>1.95</v>
      </c>
      <c r="G25" s="13">
        <v>0.43</v>
      </c>
      <c r="H25" s="8">
        <v>1</v>
      </c>
      <c r="I25" s="13">
        <f t="shared" si="9"/>
        <v>1.95</v>
      </c>
      <c r="J25" s="13">
        <f t="shared" si="10"/>
        <v>0.43</v>
      </c>
      <c r="K25" s="8">
        <v>2</v>
      </c>
      <c r="L25" s="8">
        <f t="shared" si="2"/>
        <v>4</v>
      </c>
      <c r="M25" s="8">
        <f t="shared" si="3"/>
        <v>0</v>
      </c>
      <c r="N25" s="15">
        <f t="shared" si="4"/>
        <v>0</v>
      </c>
    </row>
    <row r="26" spans="1:14">
      <c r="A26" s="8" t="s">
        <v>41</v>
      </c>
      <c r="B26" s="8">
        <v>8150</v>
      </c>
      <c r="C26" s="10">
        <v>9.7968164600000004E-2</v>
      </c>
      <c r="D26" s="13">
        <v>0.74</v>
      </c>
      <c r="E26" s="13">
        <v>46.66</v>
      </c>
      <c r="F26" s="13">
        <v>1.95</v>
      </c>
      <c r="G26" s="13">
        <v>0.43</v>
      </c>
      <c r="H26" s="8">
        <v>0</v>
      </c>
      <c r="I26" s="13">
        <f t="shared" ref="I26:I27" si="11">0.7*F26</f>
        <v>1.365</v>
      </c>
      <c r="J26" s="13">
        <f t="shared" ref="J26:J27" si="12">0.5*G26</f>
        <v>0.215</v>
      </c>
      <c r="K26" s="8">
        <v>122</v>
      </c>
      <c r="L26" s="8">
        <f t="shared" si="2"/>
        <v>348</v>
      </c>
      <c r="M26" s="8">
        <f t="shared" si="3"/>
        <v>1</v>
      </c>
      <c r="N26" s="15">
        <f t="shared" si="4"/>
        <v>0.2</v>
      </c>
    </row>
    <row r="27" spans="1:14">
      <c r="A27" s="8" t="s">
        <v>41</v>
      </c>
      <c r="B27" s="8">
        <v>8150</v>
      </c>
      <c r="C27" s="10">
        <v>6.2089843206999999</v>
      </c>
      <c r="D27" s="13">
        <v>0.77700000000000002</v>
      </c>
      <c r="E27" s="13">
        <v>46.66</v>
      </c>
      <c r="F27" s="13">
        <v>1.95</v>
      </c>
      <c r="G27" s="13">
        <v>0.43</v>
      </c>
      <c r="H27" s="8">
        <v>0</v>
      </c>
      <c r="I27" s="13">
        <f t="shared" si="11"/>
        <v>1.365</v>
      </c>
      <c r="J27" s="13">
        <f t="shared" si="12"/>
        <v>0.215</v>
      </c>
      <c r="K27" s="8">
        <v>9717</v>
      </c>
      <c r="L27" s="8">
        <f t="shared" si="2"/>
        <v>23139</v>
      </c>
      <c r="M27" s="8">
        <f t="shared" si="3"/>
        <v>70</v>
      </c>
      <c r="N27" s="15">
        <f t="shared" si="4"/>
        <v>11</v>
      </c>
    </row>
    <row r="28" spans="1:14">
      <c r="A28" s="8" t="s">
        <v>41</v>
      </c>
      <c r="B28" s="8">
        <v>4340</v>
      </c>
      <c r="C28" s="10">
        <v>3.5655573047</v>
      </c>
      <c r="D28" s="13">
        <v>0.309</v>
      </c>
      <c r="E28" s="13">
        <v>46.66</v>
      </c>
      <c r="F28" s="13">
        <v>0.7</v>
      </c>
      <c r="G28" s="13">
        <v>0.09</v>
      </c>
      <c r="H28" s="8">
        <v>1</v>
      </c>
      <c r="I28" s="13">
        <f t="shared" ref="I28:I31" si="13">F28</f>
        <v>0.7</v>
      </c>
      <c r="J28" s="13">
        <f t="shared" ref="J28:J31" si="14">G28</f>
        <v>0.09</v>
      </c>
      <c r="K28" s="8">
        <v>1852</v>
      </c>
      <c r="L28" s="8">
        <f t="shared" si="2"/>
        <v>5284</v>
      </c>
      <c r="M28" s="8">
        <f t="shared" si="3"/>
        <v>8</v>
      </c>
      <c r="N28" s="15">
        <f t="shared" si="4"/>
        <v>1</v>
      </c>
    </row>
    <row r="29" spans="1:14">
      <c r="A29" s="8" t="s">
        <v>41</v>
      </c>
      <c r="B29" s="8">
        <v>1200</v>
      </c>
      <c r="C29" s="10">
        <v>0.89247428959999997</v>
      </c>
      <c r="D29" s="13">
        <v>0.22</v>
      </c>
      <c r="E29" s="13">
        <v>46.66</v>
      </c>
      <c r="F29" s="13">
        <v>2.23</v>
      </c>
      <c r="G29" s="13">
        <v>0.316</v>
      </c>
      <c r="H29" s="8">
        <v>1</v>
      </c>
      <c r="I29" s="13">
        <f t="shared" si="13"/>
        <v>2.23</v>
      </c>
      <c r="J29" s="13">
        <f t="shared" si="14"/>
        <v>0.316</v>
      </c>
      <c r="K29" s="8">
        <v>330</v>
      </c>
      <c r="L29" s="8">
        <f t="shared" si="2"/>
        <v>942</v>
      </c>
      <c r="M29" s="8">
        <f t="shared" si="3"/>
        <v>5</v>
      </c>
      <c r="N29" s="15">
        <f t="shared" si="4"/>
        <v>0.7</v>
      </c>
    </row>
    <row r="30" spans="1:14">
      <c r="A30" s="8" t="s">
        <v>41</v>
      </c>
      <c r="B30" s="8">
        <v>8150</v>
      </c>
      <c r="C30" s="10">
        <v>1.9173903642000001</v>
      </c>
      <c r="D30" s="13">
        <v>0.77700000000000002</v>
      </c>
      <c r="E30" s="13">
        <v>46.66</v>
      </c>
      <c r="F30" s="13">
        <v>1.95</v>
      </c>
      <c r="G30" s="13">
        <v>0.43</v>
      </c>
      <c r="H30" s="8">
        <v>1</v>
      </c>
      <c r="I30" s="13">
        <f t="shared" si="13"/>
        <v>1.95</v>
      </c>
      <c r="J30" s="13">
        <f t="shared" si="14"/>
        <v>0.43</v>
      </c>
      <c r="K30" s="8">
        <v>2504</v>
      </c>
      <c r="L30" s="8">
        <f t="shared" si="2"/>
        <v>7145</v>
      </c>
      <c r="M30" s="8">
        <f t="shared" si="3"/>
        <v>31</v>
      </c>
      <c r="N30" s="15">
        <f t="shared" si="4"/>
        <v>6.8</v>
      </c>
    </row>
    <row r="31" spans="1:14">
      <c r="A31" s="8" t="s">
        <v>41</v>
      </c>
      <c r="B31" s="8">
        <v>4340</v>
      </c>
      <c r="C31" s="10">
        <v>0.13206925410000001</v>
      </c>
      <c r="D31" s="13">
        <v>0.309</v>
      </c>
      <c r="E31" s="13">
        <v>46.66</v>
      </c>
      <c r="F31" s="13">
        <v>0.7</v>
      </c>
      <c r="G31" s="13">
        <v>0.09</v>
      </c>
      <c r="H31" s="8">
        <v>1</v>
      </c>
      <c r="I31" s="13">
        <f t="shared" si="13"/>
        <v>0.7</v>
      </c>
      <c r="J31" s="13">
        <f t="shared" si="14"/>
        <v>0.09</v>
      </c>
      <c r="K31" s="8">
        <v>69</v>
      </c>
      <c r="L31" s="8">
        <f t="shared" si="2"/>
        <v>196</v>
      </c>
      <c r="M31" s="8">
        <f t="shared" si="3"/>
        <v>0</v>
      </c>
      <c r="N31" s="15">
        <f t="shared" si="4"/>
        <v>0</v>
      </c>
    </row>
    <row r="32" spans="1:14">
      <c r="A32" s="8" t="s">
        <v>41</v>
      </c>
      <c r="B32" s="8">
        <v>1200</v>
      </c>
      <c r="C32" s="10">
        <v>0.29434729459999998</v>
      </c>
      <c r="D32" s="13">
        <v>0.22</v>
      </c>
      <c r="E32" s="13">
        <v>46.66</v>
      </c>
      <c r="F32" s="13">
        <v>2.23</v>
      </c>
      <c r="G32" s="13">
        <v>0.316</v>
      </c>
      <c r="H32" s="8">
        <v>0</v>
      </c>
      <c r="I32" s="13">
        <f>0.7*F32</f>
        <v>1.5609999999999999</v>
      </c>
      <c r="J32" s="13">
        <f>0.5*G32</f>
        <v>0.158</v>
      </c>
      <c r="K32" s="8">
        <v>109</v>
      </c>
      <c r="L32" s="8">
        <f t="shared" si="2"/>
        <v>311</v>
      </c>
      <c r="M32" s="8">
        <f t="shared" si="3"/>
        <v>1</v>
      </c>
      <c r="N32" s="15">
        <f t="shared" si="4"/>
        <v>0.1</v>
      </c>
    </row>
    <row r="33" spans="1:14">
      <c r="A33" s="8" t="s">
        <v>41</v>
      </c>
      <c r="B33" s="8">
        <v>4340</v>
      </c>
      <c r="C33" s="10">
        <v>0.80067460540000002</v>
      </c>
      <c r="D33" s="13">
        <v>0.10199999999999999</v>
      </c>
      <c r="E33" s="13">
        <v>46.66</v>
      </c>
      <c r="F33" s="13">
        <v>0.7</v>
      </c>
      <c r="G33" s="13">
        <v>0.09</v>
      </c>
      <c r="H33" s="8">
        <v>1</v>
      </c>
      <c r="I33" s="13">
        <f>F33</f>
        <v>0.7</v>
      </c>
      <c r="J33" s="13">
        <f>G33</f>
        <v>0.09</v>
      </c>
      <c r="K33" s="8">
        <v>137</v>
      </c>
      <c r="L33" s="8">
        <f t="shared" si="2"/>
        <v>392</v>
      </c>
      <c r="M33" s="8">
        <f t="shared" si="3"/>
        <v>1</v>
      </c>
      <c r="N33" s="15">
        <f t="shared" si="4"/>
        <v>0.1</v>
      </c>
    </row>
    <row r="34" spans="1:14">
      <c r="A34" s="8" t="s">
        <v>41</v>
      </c>
      <c r="B34" s="8">
        <v>1200</v>
      </c>
      <c r="C34" s="10">
        <v>5.8385433100000002E-2</v>
      </c>
      <c r="D34" s="13">
        <v>0.22</v>
      </c>
      <c r="E34" s="13">
        <v>46.66</v>
      </c>
      <c r="F34" s="13">
        <v>2.23</v>
      </c>
      <c r="G34" s="13">
        <v>0.316</v>
      </c>
      <c r="H34" s="8">
        <v>0</v>
      </c>
      <c r="I34" s="13">
        <f>0.7*F34</f>
        <v>1.5609999999999999</v>
      </c>
      <c r="J34" s="13">
        <f>0.5*G34</f>
        <v>0.158</v>
      </c>
      <c r="K34" s="8">
        <v>22</v>
      </c>
      <c r="L34" s="8">
        <f t="shared" si="2"/>
        <v>62</v>
      </c>
      <c r="M34" s="8">
        <f t="shared" si="3"/>
        <v>0</v>
      </c>
      <c r="N34" s="15">
        <f t="shared" si="4"/>
        <v>0</v>
      </c>
    </row>
    <row r="35" spans="1:14">
      <c r="A35" s="8" t="s">
        <v>41</v>
      </c>
      <c r="B35" s="8">
        <v>4340</v>
      </c>
      <c r="C35" s="10">
        <v>8.1100312699999996E-2</v>
      </c>
      <c r="D35" s="13">
        <v>0.309</v>
      </c>
      <c r="E35" s="13">
        <v>46.66</v>
      </c>
      <c r="F35" s="13">
        <v>0.7</v>
      </c>
      <c r="G35" s="13">
        <v>0.09</v>
      </c>
      <c r="H35" s="8">
        <v>1</v>
      </c>
      <c r="I35" s="13">
        <f>F35</f>
        <v>0.7</v>
      </c>
      <c r="J35" s="13">
        <f>G35</f>
        <v>0.09</v>
      </c>
      <c r="K35" s="8">
        <v>42</v>
      </c>
      <c r="L35" s="8">
        <f t="shared" si="2"/>
        <v>120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1200</v>
      </c>
      <c r="C36" s="10">
        <v>0.3007849903</v>
      </c>
      <c r="D36" s="13">
        <v>0.34699999999999998</v>
      </c>
      <c r="E36" s="13">
        <v>46.66</v>
      </c>
      <c r="F36" s="13">
        <v>2.23</v>
      </c>
      <c r="G36" s="13">
        <v>0.316</v>
      </c>
      <c r="H36" s="8">
        <v>0</v>
      </c>
      <c r="I36" s="13">
        <f t="shared" ref="I36:I37" si="15">0.7*F36</f>
        <v>1.5609999999999999</v>
      </c>
      <c r="J36" s="13">
        <f t="shared" ref="J36:J37" si="16">0.5*G36</f>
        <v>0.158</v>
      </c>
      <c r="K36" s="8">
        <v>176</v>
      </c>
      <c r="L36" s="8">
        <f t="shared" si="2"/>
        <v>501</v>
      </c>
      <c r="M36" s="8">
        <f t="shared" si="3"/>
        <v>2</v>
      </c>
      <c r="N36" s="15">
        <f t="shared" si="4"/>
        <v>0.2</v>
      </c>
    </row>
    <row r="37" spans="1:14">
      <c r="A37" s="8" t="s">
        <v>41</v>
      </c>
      <c r="B37" s="8">
        <v>1200</v>
      </c>
      <c r="C37" s="10">
        <v>0.13715303009999999</v>
      </c>
      <c r="D37" s="13">
        <v>0.22</v>
      </c>
      <c r="E37" s="13">
        <v>46.66</v>
      </c>
      <c r="F37" s="13">
        <v>2.23</v>
      </c>
      <c r="G37" s="13">
        <v>0.316</v>
      </c>
      <c r="H37" s="8">
        <v>0</v>
      </c>
      <c r="I37" s="13">
        <f t="shared" si="15"/>
        <v>1.5609999999999999</v>
      </c>
      <c r="J37" s="13">
        <f t="shared" si="16"/>
        <v>0.158</v>
      </c>
      <c r="K37" s="8">
        <v>63</v>
      </c>
      <c r="L37" s="8">
        <f t="shared" si="2"/>
        <v>145</v>
      </c>
      <c r="M37" s="8">
        <f t="shared" si="3"/>
        <v>0</v>
      </c>
      <c r="N37" s="15">
        <f t="shared" si="4"/>
        <v>0.1</v>
      </c>
    </row>
    <row r="38" spans="1:14">
      <c r="A38" s="8" t="s">
        <v>41</v>
      </c>
      <c r="B38" s="8">
        <v>4340</v>
      </c>
      <c r="C38" s="10">
        <v>1.304147E-4</v>
      </c>
      <c r="D38" s="13">
        <v>0.309</v>
      </c>
      <c r="E38" s="13">
        <v>46.66</v>
      </c>
      <c r="F38" s="13">
        <v>0.7</v>
      </c>
      <c r="G38" s="13">
        <v>0.09</v>
      </c>
      <c r="H38" s="8">
        <v>1</v>
      </c>
      <c r="I38" s="13">
        <f>F38</f>
        <v>0.7</v>
      </c>
      <c r="J38" s="13">
        <f>G38</f>
        <v>0.09</v>
      </c>
      <c r="K38" s="8">
        <v>0</v>
      </c>
      <c r="L38" s="8">
        <f t="shared" si="2"/>
        <v>0</v>
      </c>
      <c r="M38" s="8">
        <f t="shared" si="3"/>
        <v>0</v>
      </c>
      <c r="N38" s="15">
        <f t="shared" si="4"/>
        <v>0</v>
      </c>
    </row>
    <row r="39" spans="1:14">
      <c r="A39" s="8" t="s">
        <v>41</v>
      </c>
      <c r="B39" s="8">
        <v>8150</v>
      </c>
      <c r="C39" s="10">
        <v>4.8641670000000001E-4</v>
      </c>
      <c r="D39" s="13">
        <v>0.77700000000000002</v>
      </c>
      <c r="E39" s="13">
        <v>46.66</v>
      </c>
      <c r="F39" s="13">
        <v>1.95</v>
      </c>
      <c r="G39" s="13">
        <v>0.43</v>
      </c>
      <c r="H39" s="8">
        <v>0</v>
      </c>
      <c r="I39" s="13">
        <f t="shared" ref="I39:I40" si="17">0.7*F39</f>
        <v>1.365</v>
      </c>
      <c r="J39" s="13">
        <f t="shared" ref="J39:J40" si="18">0.5*G39</f>
        <v>0.215</v>
      </c>
      <c r="K39" s="8">
        <v>3261</v>
      </c>
      <c r="L39" s="8">
        <f t="shared" si="2"/>
        <v>2</v>
      </c>
      <c r="M39" s="8">
        <f t="shared" si="3"/>
        <v>0</v>
      </c>
      <c r="N39" s="15">
        <f t="shared" si="4"/>
        <v>0</v>
      </c>
    </row>
    <row r="40" spans="1:14">
      <c r="A40" s="8" t="s">
        <v>41</v>
      </c>
      <c r="B40" s="8">
        <v>1200</v>
      </c>
      <c r="C40" s="10">
        <v>0.26031313900000003</v>
      </c>
      <c r="D40" s="13">
        <v>0.22</v>
      </c>
      <c r="E40" s="13">
        <v>46.66</v>
      </c>
      <c r="F40" s="13">
        <v>2.23</v>
      </c>
      <c r="G40" s="13">
        <v>0.316</v>
      </c>
      <c r="H40" s="8">
        <v>0</v>
      </c>
      <c r="I40" s="13">
        <f t="shared" si="17"/>
        <v>1.5609999999999999</v>
      </c>
      <c r="J40" s="13">
        <f t="shared" si="18"/>
        <v>0.158</v>
      </c>
      <c r="K40" s="8">
        <v>96</v>
      </c>
      <c r="L40" s="8">
        <f t="shared" si="2"/>
        <v>275</v>
      </c>
      <c r="M40" s="8">
        <f t="shared" si="3"/>
        <v>1</v>
      </c>
      <c r="N40" s="15">
        <f t="shared" si="4"/>
        <v>0.1</v>
      </c>
    </row>
    <row r="41" spans="1:14">
      <c r="A41" s="8" t="s">
        <v>41</v>
      </c>
      <c r="B41" s="8">
        <v>1200</v>
      </c>
      <c r="C41" s="10">
        <v>0.1355174566</v>
      </c>
      <c r="D41" s="13">
        <v>0.22</v>
      </c>
      <c r="E41" s="13">
        <v>46.66</v>
      </c>
      <c r="F41" s="13">
        <v>2.23</v>
      </c>
      <c r="G41" s="13">
        <v>0.316</v>
      </c>
      <c r="H41" s="8">
        <v>1</v>
      </c>
      <c r="I41" s="13">
        <f t="shared" ref="I41:I49" si="19">F41</f>
        <v>2.23</v>
      </c>
      <c r="J41" s="13">
        <f t="shared" ref="J41:J49" si="20">G41</f>
        <v>0.316</v>
      </c>
      <c r="K41" s="8">
        <v>50</v>
      </c>
      <c r="L41" s="8">
        <f t="shared" si="2"/>
        <v>143</v>
      </c>
      <c r="M41" s="8">
        <f t="shared" si="3"/>
        <v>1</v>
      </c>
      <c r="N41" s="15">
        <f t="shared" si="4"/>
        <v>0.1</v>
      </c>
    </row>
    <row r="42" spans="1:14">
      <c r="A42" s="8" t="s">
        <v>41</v>
      </c>
      <c r="B42" s="8">
        <v>4340</v>
      </c>
      <c r="C42" s="10">
        <v>3.03385787E-2</v>
      </c>
      <c r="D42" s="13">
        <v>0.309</v>
      </c>
      <c r="E42" s="13">
        <v>46.66</v>
      </c>
      <c r="F42" s="13">
        <v>0.7</v>
      </c>
      <c r="G42" s="13">
        <v>0.09</v>
      </c>
      <c r="H42" s="8">
        <v>1</v>
      </c>
      <c r="I42" s="13">
        <f t="shared" si="19"/>
        <v>0.7</v>
      </c>
      <c r="J42" s="13">
        <f t="shared" si="20"/>
        <v>0.09</v>
      </c>
      <c r="K42" s="8">
        <v>16</v>
      </c>
      <c r="L42" s="8">
        <f t="shared" si="2"/>
        <v>45</v>
      </c>
      <c r="M42" s="8">
        <f t="shared" si="3"/>
        <v>0</v>
      </c>
      <c r="N42" s="15">
        <f t="shared" si="4"/>
        <v>0</v>
      </c>
    </row>
    <row r="43" spans="1:14">
      <c r="A43" s="8" t="s">
        <v>41</v>
      </c>
      <c r="B43" s="8">
        <v>8150</v>
      </c>
      <c r="C43" s="10">
        <v>5.4418544300000003E-2</v>
      </c>
      <c r="D43" s="13">
        <v>0.77700000000000002</v>
      </c>
      <c r="E43" s="13">
        <v>46.66</v>
      </c>
      <c r="F43" s="13">
        <v>1.95</v>
      </c>
      <c r="G43" s="13">
        <v>0.43</v>
      </c>
      <c r="H43" s="8">
        <v>1</v>
      </c>
      <c r="I43" s="13">
        <f t="shared" si="19"/>
        <v>1.95</v>
      </c>
      <c r="J43" s="13">
        <f t="shared" si="20"/>
        <v>0.43</v>
      </c>
      <c r="K43" s="8">
        <v>71</v>
      </c>
      <c r="L43" s="8">
        <f t="shared" si="2"/>
        <v>203</v>
      </c>
      <c r="M43" s="8">
        <f t="shared" si="3"/>
        <v>1</v>
      </c>
      <c r="N43" s="15">
        <f t="shared" si="4"/>
        <v>0.2</v>
      </c>
    </row>
    <row r="44" spans="1:14">
      <c r="A44" s="8" t="s">
        <v>41</v>
      </c>
      <c r="B44" s="8">
        <v>6300</v>
      </c>
      <c r="C44" s="10">
        <v>18.796286651599999</v>
      </c>
      <c r="D44" s="13">
        <v>0.26600000000000001</v>
      </c>
      <c r="E44" s="13">
        <v>46.66</v>
      </c>
      <c r="F44" s="13">
        <v>0</v>
      </c>
      <c r="G44" s="13">
        <v>0</v>
      </c>
      <c r="H44" s="8">
        <v>1</v>
      </c>
      <c r="I44" s="13">
        <f t="shared" si="19"/>
        <v>0</v>
      </c>
      <c r="J44" s="13">
        <f t="shared" si="20"/>
        <v>0</v>
      </c>
      <c r="K44" s="8">
        <v>9656</v>
      </c>
      <c r="L44" s="8">
        <f t="shared" si="2"/>
        <v>23980</v>
      </c>
      <c r="M44" s="8">
        <f t="shared" si="3"/>
        <v>0</v>
      </c>
      <c r="N44" s="15">
        <f t="shared" si="4"/>
        <v>0</v>
      </c>
    </row>
    <row r="45" spans="1:14">
      <c r="A45" s="8" t="s">
        <v>41</v>
      </c>
      <c r="B45" s="8">
        <v>6300</v>
      </c>
      <c r="C45" s="10">
        <v>0.12543810010000001</v>
      </c>
      <c r="D45" s="13">
        <v>0.26600000000000001</v>
      </c>
      <c r="E45" s="13">
        <v>46.66</v>
      </c>
      <c r="F45" s="13">
        <v>0</v>
      </c>
      <c r="G45" s="13">
        <v>0</v>
      </c>
      <c r="H45" s="8">
        <v>1</v>
      </c>
      <c r="I45" s="13">
        <f t="shared" si="19"/>
        <v>0</v>
      </c>
      <c r="J45" s="13">
        <f t="shared" si="20"/>
        <v>0</v>
      </c>
      <c r="K45" s="8">
        <v>56</v>
      </c>
      <c r="L45" s="8">
        <f t="shared" si="2"/>
        <v>160</v>
      </c>
      <c r="M45" s="8">
        <f t="shared" si="3"/>
        <v>0</v>
      </c>
      <c r="N45" s="15">
        <f t="shared" si="4"/>
        <v>0</v>
      </c>
    </row>
    <row r="46" spans="1:14">
      <c r="A46" s="8" t="s">
        <v>41</v>
      </c>
      <c r="B46" s="8">
        <v>6300</v>
      </c>
      <c r="C46" s="10">
        <v>5.7073912599999999E-2</v>
      </c>
      <c r="D46" s="13">
        <v>0.26600000000000001</v>
      </c>
      <c r="E46" s="13">
        <v>46.66</v>
      </c>
      <c r="F46" s="13">
        <v>0</v>
      </c>
      <c r="G46" s="13">
        <v>0</v>
      </c>
      <c r="H46" s="8">
        <v>1</v>
      </c>
      <c r="I46" s="13">
        <f t="shared" si="19"/>
        <v>0</v>
      </c>
      <c r="J46" s="13">
        <f t="shared" si="20"/>
        <v>0</v>
      </c>
      <c r="K46" s="8">
        <v>26</v>
      </c>
      <c r="L46" s="8">
        <f t="shared" si="2"/>
        <v>73</v>
      </c>
      <c r="M46" s="8">
        <f t="shared" si="3"/>
        <v>0</v>
      </c>
      <c r="N46" s="15">
        <f t="shared" si="4"/>
        <v>0</v>
      </c>
    </row>
    <row r="47" spans="1:14">
      <c r="A47" s="8" t="s">
        <v>41</v>
      </c>
      <c r="B47" s="8">
        <v>8150</v>
      </c>
      <c r="C47" s="10">
        <v>7.60517894E-2</v>
      </c>
      <c r="D47" s="13">
        <v>0.77700000000000002</v>
      </c>
      <c r="E47" s="13">
        <v>46.66</v>
      </c>
      <c r="F47" s="13">
        <v>1.95</v>
      </c>
      <c r="G47" s="13">
        <v>0.43</v>
      </c>
      <c r="H47" s="8">
        <v>1</v>
      </c>
      <c r="I47" s="13">
        <f t="shared" si="19"/>
        <v>1.95</v>
      </c>
      <c r="J47" s="13">
        <f t="shared" si="20"/>
        <v>0.43</v>
      </c>
      <c r="K47" s="8">
        <v>99</v>
      </c>
      <c r="L47" s="8">
        <f t="shared" si="2"/>
        <v>283</v>
      </c>
      <c r="M47" s="8">
        <f t="shared" si="3"/>
        <v>1</v>
      </c>
      <c r="N47" s="15">
        <f t="shared" si="4"/>
        <v>0.3</v>
      </c>
    </row>
    <row r="48" spans="1:14">
      <c r="A48" s="8" t="s">
        <v>41</v>
      </c>
      <c r="B48" s="8">
        <v>6300</v>
      </c>
      <c r="C48" s="10">
        <v>5.1453762600000001E-2</v>
      </c>
      <c r="D48" s="13">
        <v>0.26600000000000001</v>
      </c>
      <c r="E48" s="13">
        <v>46.66</v>
      </c>
      <c r="F48" s="13">
        <v>0</v>
      </c>
      <c r="G48" s="13">
        <v>0</v>
      </c>
      <c r="H48" s="8">
        <v>1</v>
      </c>
      <c r="I48" s="13">
        <f t="shared" si="19"/>
        <v>0</v>
      </c>
      <c r="J48" s="13">
        <f t="shared" si="20"/>
        <v>0</v>
      </c>
      <c r="K48" s="8">
        <v>23</v>
      </c>
      <c r="L48" s="8">
        <f t="shared" si="2"/>
        <v>66</v>
      </c>
      <c r="M48" s="8">
        <f t="shared" si="3"/>
        <v>0</v>
      </c>
      <c r="N48" s="15">
        <f t="shared" si="4"/>
        <v>0</v>
      </c>
    </row>
    <row r="49" spans="1:14">
      <c r="A49" s="8" t="s">
        <v>41</v>
      </c>
      <c r="B49" s="8">
        <v>4340</v>
      </c>
      <c r="C49" s="10">
        <v>0.3362087117</v>
      </c>
      <c r="D49" s="13">
        <v>0.10199999999999999</v>
      </c>
      <c r="E49" s="13">
        <v>46.66</v>
      </c>
      <c r="F49" s="13">
        <v>0.7</v>
      </c>
      <c r="G49" s="13">
        <v>0.09</v>
      </c>
      <c r="H49" s="8">
        <v>1</v>
      </c>
      <c r="I49" s="13">
        <f t="shared" si="19"/>
        <v>0.7</v>
      </c>
      <c r="J49" s="13">
        <f t="shared" si="20"/>
        <v>0.09</v>
      </c>
      <c r="K49" s="8">
        <v>58</v>
      </c>
      <c r="L49" s="8">
        <f t="shared" si="2"/>
        <v>164</v>
      </c>
      <c r="M49" s="8">
        <f t="shared" si="3"/>
        <v>0</v>
      </c>
      <c r="N49" s="15">
        <f t="shared" si="4"/>
        <v>0</v>
      </c>
    </row>
    <row r="50" spans="1:14">
      <c r="A50" s="8" t="s">
        <v>41</v>
      </c>
      <c r="B50" s="8">
        <v>1300</v>
      </c>
      <c r="C50" s="10">
        <v>0.10911403980000001</v>
      </c>
      <c r="D50" s="13">
        <v>0.63100000000000001</v>
      </c>
      <c r="E50" s="13">
        <v>46.66</v>
      </c>
      <c r="F50" s="13">
        <v>2.1</v>
      </c>
      <c r="G50" s="13">
        <v>0.51600000000000001</v>
      </c>
      <c r="H50" s="8">
        <v>0</v>
      </c>
      <c r="I50" s="13">
        <f>0.7*F50</f>
        <v>1.47</v>
      </c>
      <c r="J50" s="13">
        <f>0.5*G50</f>
        <v>0.25800000000000001</v>
      </c>
      <c r="K50" s="8">
        <v>172</v>
      </c>
      <c r="L50" s="8">
        <f t="shared" si="2"/>
        <v>330</v>
      </c>
      <c r="M50" s="8">
        <f t="shared" si="3"/>
        <v>1</v>
      </c>
      <c r="N50" s="15">
        <f t="shared" si="4"/>
        <v>0.2</v>
      </c>
    </row>
    <row r="51" spans="1:14">
      <c r="A51" s="8" t="s">
        <v>41</v>
      </c>
      <c r="B51" s="8">
        <v>1300</v>
      </c>
      <c r="C51" s="10">
        <v>11.6355409147</v>
      </c>
      <c r="D51" s="13">
        <v>0.63100000000000001</v>
      </c>
      <c r="E51" s="13">
        <v>46.66</v>
      </c>
      <c r="F51" s="13">
        <v>2.1</v>
      </c>
      <c r="G51" s="13">
        <v>0.51600000000000001</v>
      </c>
      <c r="H51" s="8">
        <v>1</v>
      </c>
      <c r="I51" s="13">
        <f t="shared" ref="I51:I58" si="21">F51</f>
        <v>2.1</v>
      </c>
      <c r="J51" s="13">
        <f t="shared" ref="J51:J58" si="22">G51</f>
        <v>0.51600000000000001</v>
      </c>
      <c r="K51" s="8">
        <v>55897</v>
      </c>
      <c r="L51" s="8">
        <f t="shared" si="2"/>
        <v>35214</v>
      </c>
      <c r="M51" s="8">
        <f t="shared" si="3"/>
        <v>163</v>
      </c>
      <c r="N51" s="15">
        <f t="shared" si="4"/>
        <v>40.1</v>
      </c>
    </row>
    <row r="52" spans="1:14">
      <c r="A52" s="8" t="s">
        <v>41</v>
      </c>
      <c r="B52" s="8">
        <v>6300</v>
      </c>
      <c r="C52" s="10">
        <v>0.49995079269999998</v>
      </c>
      <c r="D52" s="13">
        <v>0.26600000000000001</v>
      </c>
      <c r="E52" s="13">
        <v>46.66</v>
      </c>
      <c r="F52" s="13">
        <v>0</v>
      </c>
      <c r="G52" s="13">
        <v>0</v>
      </c>
      <c r="H52" s="8">
        <v>1</v>
      </c>
      <c r="I52" s="13">
        <f t="shared" si="21"/>
        <v>0</v>
      </c>
      <c r="J52" s="13">
        <f t="shared" si="22"/>
        <v>0</v>
      </c>
      <c r="K52" s="8">
        <v>223</v>
      </c>
      <c r="L52" s="8">
        <f t="shared" si="2"/>
        <v>638</v>
      </c>
      <c r="M52" s="8">
        <f t="shared" si="3"/>
        <v>0</v>
      </c>
      <c r="N52" s="15">
        <f t="shared" si="4"/>
        <v>0</v>
      </c>
    </row>
    <row r="53" spans="1:14">
      <c r="A53" s="8" t="s">
        <v>41</v>
      </c>
      <c r="B53" s="8">
        <v>1300</v>
      </c>
      <c r="C53" s="10">
        <v>1.4075495524999999</v>
      </c>
      <c r="D53" s="13">
        <v>0.69199999999999995</v>
      </c>
      <c r="E53" s="13">
        <v>46.66</v>
      </c>
      <c r="F53" s="13">
        <v>2.1</v>
      </c>
      <c r="G53" s="13">
        <v>0.51600000000000001</v>
      </c>
      <c r="H53" s="8">
        <v>1</v>
      </c>
      <c r="I53" s="13">
        <f t="shared" si="21"/>
        <v>2.1</v>
      </c>
      <c r="J53" s="13">
        <f t="shared" si="22"/>
        <v>0.51600000000000001</v>
      </c>
      <c r="K53" s="8">
        <v>1637</v>
      </c>
      <c r="L53" s="8">
        <f t="shared" si="2"/>
        <v>4672</v>
      </c>
      <c r="M53" s="8">
        <f t="shared" si="3"/>
        <v>22</v>
      </c>
      <c r="N53" s="15">
        <f t="shared" si="4"/>
        <v>5.3</v>
      </c>
    </row>
    <row r="54" spans="1:14">
      <c r="A54" s="8" t="s">
        <v>41</v>
      </c>
      <c r="B54" s="8">
        <v>1300</v>
      </c>
      <c r="C54" s="10">
        <v>1.6559013057</v>
      </c>
      <c r="D54" s="13">
        <v>0.73299999999999998</v>
      </c>
      <c r="E54" s="13">
        <v>46.66</v>
      </c>
      <c r="F54" s="13">
        <v>2.1</v>
      </c>
      <c r="G54" s="13">
        <v>0.51600000000000001</v>
      </c>
      <c r="H54" s="8">
        <v>1</v>
      </c>
      <c r="I54" s="13">
        <f t="shared" si="21"/>
        <v>2.1</v>
      </c>
      <c r="J54" s="13">
        <f t="shared" si="22"/>
        <v>0.51600000000000001</v>
      </c>
      <c r="K54" s="8">
        <v>2040</v>
      </c>
      <c r="L54" s="8">
        <f t="shared" si="2"/>
        <v>5821</v>
      </c>
      <c r="M54" s="8">
        <f t="shared" si="3"/>
        <v>27</v>
      </c>
      <c r="N54" s="15">
        <f t="shared" si="4"/>
        <v>6.6</v>
      </c>
    </row>
    <row r="55" spans="1:14">
      <c r="A55" s="8" t="s">
        <v>41</v>
      </c>
      <c r="B55" s="8">
        <v>1300</v>
      </c>
      <c r="C55" s="10">
        <v>5.5943531296</v>
      </c>
      <c r="D55" s="13">
        <v>0.69199999999999995</v>
      </c>
      <c r="E55" s="13">
        <v>46.66</v>
      </c>
      <c r="F55" s="13">
        <v>2.1</v>
      </c>
      <c r="G55" s="13">
        <v>0.51600000000000001</v>
      </c>
      <c r="H55" s="8">
        <v>1</v>
      </c>
      <c r="I55" s="13">
        <f t="shared" si="21"/>
        <v>2.1</v>
      </c>
      <c r="J55" s="13">
        <f t="shared" si="22"/>
        <v>0.51600000000000001</v>
      </c>
      <c r="K55" s="8">
        <v>6506</v>
      </c>
      <c r="L55" s="8">
        <f t="shared" si="2"/>
        <v>18567</v>
      </c>
      <c r="M55" s="8">
        <f t="shared" si="3"/>
        <v>86</v>
      </c>
      <c r="N55" s="15">
        <f t="shared" si="4"/>
        <v>21.1</v>
      </c>
    </row>
    <row r="56" spans="1:14">
      <c r="A56" s="8" t="s">
        <v>41</v>
      </c>
      <c r="B56" s="8">
        <v>3100</v>
      </c>
      <c r="C56" s="10">
        <v>9.3850147499999995E-2</v>
      </c>
      <c r="D56" s="13">
        <v>0.3</v>
      </c>
      <c r="E56" s="13">
        <v>46.66</v>
      </c>
      <c r="F56" s="13">
        <v>1.2</v>
      </c>
      <c r="G56" s="13">
        <v>6.4000000000000001E-2</v>
      </c>
      <c r="H56" s="8">
        <v>1</v>
      </c>
      <c r="I56" s="13">
        <f t="shared" si="21"/>
        <v>1.2</v>
      </c>
      <c r="J56" s="13">
        <f t="shared" si="22"/>
        <v>6.4000000000000001E-2</v>
      </c>
      <c r="K56" s="8">
        <v>6171</v>
      </c>
      <c r="L56" s="8">
        <f t="shared" si="2"/>
        <v>135</v>
      </c>
      <c r="M56" s="8">
        <f t="shared" si="3"/>
        <v>0</v>
      </c>
      <c r="N56" s="15">
        <f t="shared" si="4"/>
        <v>0</v>
      </c>
    </row>
    <row r="57" spans="1:14">
      <c r="A57" s="8" t="s">
        <v>41</v>
      </c>
      <c r="B57" s="8">
        <v>1700</v>
      </c>
      <c r="C57" s="10">
        <v>0.11876573980000001</v>
      </c>
      <c r="D57" s="13">
        <v>0.78600000000000003</v>
      </c>
      <c r="E57" s="13">
        <v>46.66</v>
      </c>
      <c r="F57" s="13">
        <v>1.8</v>
      </c>
      <c r="G57" s="13">
        <v>0.47799999999999998</v>
      </c>
      <c r="H57" s="8">
        <v>1</v>
      </c>
      <c r="I57" s="13">
        <f t="shared" si="21"/>
        <v>1.8</v>
      </c>
      <c r="J57" s="13">
        <f t="shared" si="22"/>
        <v>0.47799999999999998</v>
      </c>
      <c r="K57" s="8">
        <v>157</v>
      </c>
      <c r="L57" s="8">
        <f t="shared" si="2"/>
        <v>448</v>
      </c>
      <c r="M57" s="8">
        <f t="shared" si="3"/>
        <v>2</v>
      </c>
      <c r="N57" s="15">
        <f t="shared" si="4"/>
        <v>0.5</v>
      </c>
    </row>
    <row r="58" spans="1:14">
      <c r="A58" s="8" t="s">
        <v>41</v>
      </c>
      <c r="B58" s="8">
        <v>6300</v>
      </c>
      <c r="C58" s="10">
        <v>4.9324322599999998E-2</v>
      </c>
      <c r="D58" s="13">
        <v>0.26600000000000001</v>
      </c>
      <c r="E58" s="13">
        <v>46.66</v>
      </c>
      <c r="F58" s="13">
        <v>0</v>
      </c>
      <c r="G58" s="13">
        <v>0</v>
      </c>
      <c r="H58" s="8">
        <v>1</v>
      </c>
      <c r="I58" s="13">
        <f t="shared" si="21"/>
        <v>0</v>
      </c>
      <c r="J58" s="13">
        <f t="shared" si="22"/>
        <v>0</v>
      </c>
      <c r="K58" s="8">
        <v>35</v>
      </c>
      <c r="L58" s="8">
        <f t="shared" si="2"/>
        <v>63</v>
      </c>
      <c r="M58" s="8">
        <f t="shared" si="3"/>
        <v>0</v>
      </c>
      <c r="N58" s="15">
        <f t="shared" si="4"/>
        <v>0</v>
      </c>
    </row>
    <row r="59" spans="1:14">
      <c r="A59" s="8" t="s">
        <v>41</v>
      </c>
      <c r="B59" s="8">
        <v>1700</v>
      </c>
      <c r="C59" s="10">
        <v>3.2340470369999998</v>
      </c>
      <c r="D59" s="13">
        <v>0.78600000000000003</v>
      </c>
      <c r="E59" s="13">
        <v>46.66</v>
      </c>
      <c r="F59" s="13">
        <v>1.8</v>
      </c>
      <c r="G59" s="13">
        <v>0.47799999999999998</v>
      </c>
      <c r="H59" s="8">
        <v>0</v>
      </c>
      <c r="I59" s="13">
        <f>0.7*F59</f>
        <v>1.26</v>
      </c>
      <c r="J59" s="13">
        <f>0.5*G59</f>
        <v>0.23899999999999999</v>
      </c>
      <c r="K59" s="8">
        <v>10752</v>
      </c>
      <c r="L59" s="8">
        <f t="shared" si="2"/>
        <v>12192</v>
      </c>
      <c r="M59" s="8">
        <f t="shared" si="3"/>
        <v>34</v>
      </c>
      <c r="N59" s="15">
        <f t="shared" si="4"/>
        <v>6.4</v>
      </c>
    </row>
    <row r="60" spans="1:14">
      <c r="A60" s="8" t="s">
        <v>41</v>
      </c>
      <c r="B60" s="8">
        <v>1700</v>
      </c>
      <c r="C60" s="10">
        <v>0.21467619869999999</v>
      </c>
      <c r="D60" s="13">
        <v>0.78600000000000003</v>
      </c>
      <c r="E60" s="13">
        <v>46.66</v>
      </c>
      <c r="F60" s="13">
        <v>1.8</v>
      </c>
      <c r="G60" s="13">
        <v>0.47799999999999998</v>
      </c>
      <c r="H60" s="8">
        <v>1</v>
      </c>
      <c r="I60" s="13">
        <f t="shared" ref="I60:I63" si="23">F60</f>
        <v>1.8</v>
      </c>
      <c r="J60" s="13">
        <f t="shared" ref="J60:J63" si="24">G60</f>
        <v>0.47799999999999998</v>
      </c>
      <c r="K60" s="8">
        <v>284</v>
      </c>
      <c r="L60" s="8">
        <f t="shared" si="2"/>
        <v>809</v>
      </c>
      <c r="M60" s="8">
        <f t="shared" si="3"/>
        <v>3</v>
      </c>
      <c r="N60" s="15">
        <f t="shared" si="4"/>
        <v>0.9</v>
      </c>
    </row>
    <row r="61" spans="1:14">
      <c r="A61" s="8" t="s">
        <v>41</v>
      </c>
      <c r="B61" s="8">
        <v>1700</v>
      </c>
      <c r="C61" s="10">
        <v>3.3296196146999999</v>
      </c>
      <c r="D61" s="13">
        <v>0.78600000000000003</v>
      </c>
      <c r="E61" s="13">
        <v>46.66</v>
      </c>
      <c r="F61" s="13">
        <v>1.8</v>
      </c>
      <c r="G61" s="13">
        <v>0.47799999999999998</v>
      </c>
      <c r="H61" s="8">
        <v>1</v>
      </c>
      <c r="I61" s="13">
        <f t="shared" si="23"/>
        <v>1.8</v>
      </c>
      <c r="J61" s="13">
        <f t="shared" si="24"/>
        <v>0.47799999999999998</v>
      </c>
      <c r="K61" s="8">
        <v>48428</v>
      </c>
      <c r="L61" s="8">
        <f t="shared" si="2"/>
        <v>12552</v>
      </c>
      <c r="M61" s="8">
        <f t="shared" si="3"/>
        <v>50</v>
      </c>
      <c r="N61" s="15">
        <f t="shared" si="4"/>
        <v>13.2</v>
      </c>
    </row>
    <row r="62" spans="1:14">
      <c r="A62" s="8" t="s">
        <v>41</v>
      </c>
      <c r="B62" s="8">
        <v>4340</v>
      </c>
      <c r="C62" s="10">
        <v>5.4224670000000005E-4</v>
      </c>
      <c r="D62" s="13">
        <v>0.10199999999999999</v>
      </c>
      <c r="E62" s="13">
        <v>46.66</v>
      </c>
      <c r="F62" s="13">
        <v>0.7</v>
      </c>
      <c r="G62" s="13">
        <v>0.09</v>
      </c>
      <c r="H62" s="8">
        <v>1</v>
      </c>
      <c r="I62" s="13">
        <f t="shared" si="23"/>
        <v>0.7</v>
      </c>
      <c r="J62" s="13">
        <f t="shared" si="24"/>
        <v>0.09</v>
      </c>
      <c r="K62" s="8">
        <v>0</v>
      </c>
      <c r="L62" s="8">
        <f t="shared" si="2"/>
        <v>0</v>
      </c>
      <c r="M62" s="8">
        <f t="shared" si="3"/>
        <v>0</v>
      </c>
      <c r="N62" s="15">
        <f t="shared" si="4"/>
        <v>0</v>
      </c>
    </row>
    <row r="63" spans="1:14">
      <c r="A63" s="8" t="s">
        <v>41</v>
      </c>
      <c r="B63" s="8">
        <v>4340</v>
      </c>
      <c r="C63" s="10">
        <v>0.30563734250000002</v>
      </c>
      <c r="D63" s="13">
        <v>0.10199999999999999</v>
      </c>
      <c r="E63" s="13">
        <v>46.66</v>
      </c>
      <c r="F63" s="13">
        <v>0.7</v>
      </c>
      <c r="G63" s="13">
        <v>0.09</v>
      </c>
      <c r="H63" s="8">
        <v>1</v>
      </c>
      <c r="I63" s="13">
        <f t="shared" si="23"/>
        <v>0.7</v>
      </c>
      <c r="J63" s="13">
        <f t="shared" si="24"/>
        <v>0.09</v>
      </c>
      <c r="K63" s="8">
        <v>52</v>
      </c>
      <c r="L63" s="8">
        <f t="shared" si="2"/>
        <v>150</v>
      </c>
      <c r="M63" s="8">
        <f t="shared" si="3"/>
        <v>0</v>
      </c>
      <c r="N63" s="15">
        <f t="shared" si="4"/>
        <v>0</v>
      </c>
    </row>
    <row r="64" spans="1:14">
      <c r="A64" s="8" t="s">
        <v>41</v>
      </c>
      <c r="B64" s="8">
        <v>1300</v>
      </c>
      <c r="C64" s="10">
        <v>4.7462349899999999E-2</v>
      </c>
      <c r="D64" s="13">
        <v>0.63100000000000001</v>
      </c>
      <c r="E64" s="13">
        <v>46.66</v>
      </c>
      <c r="F64" s="13">
        <v>2.1</v>
      </c>
      <c r="G64" s="13">
        <v>0.51600000000000001</v>
      </c>
      <c r="H64" s="8">
        <v>0</v>
      </c>
      <c r="I64" s="13">
        <f>0.7*F64</f>
        <v>1.47</v>
      </c>
      <c r="J64" s="13">
        <f>0.5*G64</f>
        <v>0.25800000000000001</v>
      </c>
      <c r="K64" s="8">
        <v>50</v>
      </c>
      <c r="L64" s="8">
        <f t="shared" si="2"/>
        <v>144</v>
      </c>
      <c r="M64" s="8">
        <f t="shared" si="3"/>
        <v>0</v>
      </c>
      <c r="N64" s="15">
        <f t="shared" si="4"/>
        <v>0.1</v>
      </c>
    </row>
    <row r="65" spans="1:14">
      <c r="A65" s="8" t="s">
        <v>41</v>
      </c>
      <c r="B65" s="8">
        <v>4340</v>
      </c>
      <c r="C65" s="10">
        <v>0.9410362994</v>
      </c>
      <c r="D65" s="13">
        <v>0.309</v>
      </c>
      <c r="E65" s="13">
        <v>46.66</v>
      </c>
      <c r="F65" s="13">
        <v>0.7</v>
      </c>
      <c r="G65" s="13">
        <v>0.09</v>
      </c>
      <c r="H65" s="8">
        <v>1</v>
      </c>
      <c r="I65" s="13">
        <f t="shared" ref="I65:I71" si="25">F65</f>
        <v>0.7</v>
      </c>
      <c r="J65" s="13">
        <f t="shared" ref="J65:J71" si="26">G65</f>
        <v>0.09</v>
      </c>
      <c r="K65" s="8">
        <v>489</v>
      </c>
      <c r="L65" s="8">
        <f t="shared" si="2"/>
        <v>1395</v>
      </c>
      <c r="M65" s="8">
        <f t="shared" si="3"/>
        <v>2</v>
      </c>
      <c r="N65" s="15">
        <f t="shared" si="4"/>
        <v>0.3</v>
      </c>
    </row>
    <row r="66" spans="1:14">
      <c r="A66" s="8" t="s">
        <v>41</v>
      </c>
      <c r="B66" s="8">
        <v>4340</v>
      </c>
      <c r="C66" s="10">
        <v>0.110015634</v>
      </c>
      <c r="D66" s="13">
        <v>0.309</v>
      </c>
      <c r="E66" s="13">
        <v>46.66</v>
      </c>
      <c r="F66" s="13">
        <v>0.7</v>
      </c>
      <c r="G66" s="13">
        <v>0.09</v>
      </c>
      <c r="H66" s="8">
        <v>1</v>
      </c>
      <c r="I66" s="13">
        <f t="shared" si="25"/>
        <v>0.7</v>
      </c>
      <c r="J66" s="13">
        <f t="shared" si="26"/>
        <v>0.09</v>
      </c>
      <c r="K66" s="8">
        <v>57</v>
      </c>
      <c r="L66" s="8">
        <f t="shared" si="2"/>
        <v>163</v>
      </c>
      <c r="M66" s="8">
        <f t="shared" si="3"/>
        <v>0</v>
      </c>
      <c r="N66" s="15">
        <f t="shared" si="4"/>
        <v>0</v>
      </c>
    </row>
    <row r="67" spans="1:14">
      <c r="A67" s="8" t="s">
        <v>41</v>
      </c>
      <c r="B67" s="8">
        <v>4340</v>
      </c>
      <c r="C67" s="10">
        <v>1.58343977</v>
      </c>
      <c r="D67" s="13">
        <v>0.41299999999999998</v>
      </c>
      <c r="E67" s="13">
        <v>46.66</v>
      </c>
      <c r="F67" s="13">
        <v>0.7</v>
      </c>
      <c r="G67" s="13">
        <v>0.09</v>
      </c>
      <c r="H67" s="8">
        <v>1</v>
      </c>
      <c r="I67" s="13">
        <f t="shared" si="25"/>
        <v>0.7</v>
      </c>
      <c r="J67" s="13">
        <f t="shared" si="26"/>
        <v>0.09</v>
      </c>
      <c r="K67" s="8">
        <v>1099</v>
      </c>
      <c r="L67" s="8">
        <f t="shared" ref="L67:L100" si="27">ROUND(E67*D67*C67*102.79,0)</f>
        <v>3137</v>
      </c>
      <c r="M67" s="8">
        <f t="shared" ref="M67:M100" si="28">ROUND(I67*L67*0.002205,0)</f>
        <v>5</v>
      </c>
      <c r="N67" s="15">
        <f t="shared" ref="N67:N100" si="29">ROUND(J67*L67*0.002205,1)</f>
        <v>0.6</v>
      </c>
    </row>
    <row r="68" spans="1:14">
      <c r="A68" s="8" t="s">
        <v>41</v>
      </c>
      <c r="B68" s="8">
        <v>4340</v>
      </c>
      <c r="C68" s="10">
        <v>7.9144356000000003E-3</v>
      </c>
      <c r="D68" s="13">
        <v>0.309</v>
      </c>
      <c r="E68" s="13">
        <v>46.66</v>
      </c>
      <c r="F68" s="13">
        <v>0.7</v>
      </c>
      <c r="G68" s="13">
        <v>0.09</v>
      </c>
      <c r="H68" s="8">
        <v>1</v>
      </c>
      <c r="I68" s="13">
        <f t="shared" si="25"/>
        <v>0.7</v>
      </c>
      <c r="J68" s="13">
        <f t="shared" si="26"/>
        <v>0.09</v>
      </c>
      <c r="K68" s="8">
        <v>4</v>
      </c>
      <c r="L68" s="8">
        <f t="shared" si="27"/>
        <v>12</v>
      </c>
      <c r="M68" s="8">
        <f t="shared" si="28"/>
        <v>0</v>
      </c>
      <c r="N68" s="15">
        <f t="shared" si="29"/>
        <v>0</v>
      </c>
    </row>
    <row r="69" spans="1:14">
      <c r="A69" s="8" t="s">
        <v>41</v>
      </c>
      <c r="B69" s="8">
        <v>1300</v>
      </c>
      <c r="C69" s="10">
        <v>0.33866611870000002</v>
      </c>
      <c r="D69" s="13">
        <v>0.73299999999999998</v>
      </c>
      <c r="E69" s="13">
        <v>46.66</v>
      </c>
      <c r="F69" s="13">
        <v>2.1</v>
      </c>
      <c r="G69" s="13">
        <v>0.51600000000000001</v>
      </c>
      <c r="H69" s="8">
        <v>1</v>
      </c>
      <c r="I69" s="13">
        <f t="shared" si="25"/>
        <v>2.1</v>
      </c>
      <c r="J69" s="13">
        <f t="shared" si="26"/>
        <v>0.51600000000000001</v>
      </c>
      <c r="K69" s="8">
        <v>417</v>
      </c>
      <c r="L69" s="8">
        <f t="shared" si="27"/>
        <v>1191</v>
      </c>
      <c r="M69" s="8">
        <f t="shared" si="28"/>
        <v>6</v>
      </c>
      <c r="N69" s="15">
        <f t="shared" si="29"/>
        <v>1.4</v>
      </c>
    </row>
    <row r="70" spans="1:14">
      <c r="A70" s="8" t="s">
        <v>41</v>
      </c>
      <c r="B70" s="8">
        <v>1700</v>
      </c>
      <c r="C70" s="10">
        <v>0.20541365540000001</v>
      </c>
      <c r="D70" s="13">
        <v>0.85599999999999998</v>
      </c>
      <c r="E70" s="13">
        <v>46.66</v>
      </c>
      <c r="F70" s="13">
        <v>1.8</v>
      </c>
      <c r="G70" s="13">
        <v>0.47799999999999998</v>
      </c>
      <c r="H70" s="8">
        <v>1</v>
      </c>
      <c r="I70" s="13">
        <f t="shared" si="25"/>
        <v>1.8</v>
      </c>
      <c r="J70" s="13">
        <f t="shared" si="26"/>
        <v>0.47799999999999998</v>
      </c>
      <c r="K70" s="8">
        <v>296</v>
      </c>
      <c r="L70" s="8">
        <f t="shared" si="27"/>
        <v>843</v>
      </c>
      <c r="M70" s="8">
        <f t="shared" si="28"/>
        <v>3</v>
      </c>
      <c r="N70" s="15">
        <f t="shared" si="29"/>
        <v>0.9</v>
      </c>
    </row>
    <row r="71" spans="1:14">
      <c r="A71" s="8" t="s">
        <v>41</v>
      </c>
      <c r="B71" s="8">
        <v>1300</v>
      </c>
      <c r="C71" s="10">
        <v>1.1620938798</v>
      </c>
      <c r="D71" s="13">
        <v>0.73299999999999998</v>
      </c>
      <c r="E71" s="13">
        <v>46.66</v>
      </c>
      <c r="F71" s="13">
        <v>2.1</v>
      </c>
      <c r="G71" s="13">
        <v>0.51600000000000001</v>
      </c>
      <c r="H71" s="8">
        <v>1</v>
      </c>
      <c r="I71" s="13">
        <f t="shared" si="25"/>
        <v>2.1</v>
      </c>
      <c r="J71" s="13">
        <f t="shared" si="26"/>
        <v>0.51600000000000001</v>
      </c>
      <c r="K71" s="8">
        <v>1432</v>
      </c>
      <c r="L71" s="8">
        <f t="shared" si="27"/>
        <v>4085</v>
      </c>
      <c r="M71" s="8">
        <f t="shared" si="28"/>
        <v>19</v>
      </c>
      <c r="N71" s="15">
        <f t="shared" si="29"/>
        <v>4.5999999999999996</v>
      </c>
    </row>
    <row r="72" spans="1:14">
      <c r="A72" s="8" t="s">
        <v>41</v>
      </c>
      <c r="B72" s="8">
        <v>1700</v>
      </c>
      <c r="C72" s="10">
        <v>1.1231781354999999</v>
      </c>
      <c r="D72" s="13">
        <v>0.85599999999999998</v>
      </c>
      <c r="E72" s="13">
        <v>46.66</v>
      </c>
      <c r="F72" s="13">
        <v>1.8</v>
      </c>
      <c r="G72" s="13">
        <v>0.47799999999999998</v>
      </c>
      <c r="H72" s="8">
        <v>0</v>
      </c>
      <c r="I72" s="13">
        <f>0.7*F72</f>
        <v>1.26</v>
      </c>
      <c r="J72" s="13">
        <f>0.5*G72</f>
        <v>0.23899999999999999</v>
      </c>
      <c r="K72" s="8">
        <v>1616</v>
      </c>
      <c r="L72" s="8">
        <f t="shared" si="27"/>
        <v>4611</v>
      </c>
      <c r="M72" s="8">
        <f t="shared" si="28"/>
        <v>13</v>
      </c>
      <c r="N72" s="15">
        <f t="shared" si="29"/>
        <v>2.4</v>
      </c>
    </row>
    <row r="73" spans="1:14">
      <c r="A73" s="8" t="s">
        <v>41</v>
      </c>
      <c r="B73" s="8">
        <v>4340</v>
      </c>
      <c r="C73" s="10">
        <v>0.33139617199999999</v>
      </c>
      <c r="D73" s="13">
        <v>0.10199999999999999</v>
      </c>
      <c r="E73" s="13">
        <v>46.66</v>
      </c>
      <c r="F73" s="13">
        <v>0.7</v>
      </c>
      <c r="G73" s="13">
        <v>0.09</v>
      </c>
      <c r="H73" s="8">
        <v>1</v>
      </c>
      <c r="I73" s="13">
        <f t="shared" ref="I73:I74" si="30">F73</f>
        <v>0.7</v>
      </c>
      <c r="J73" s="13">
        <f t="shared" ref="J73:J74" si="31">G73</f>
        <v>0.09</v>
      </c>
      <c r="K73" s="8">
        <v>57</v>
      </c>
      <c r="L73" s="8">
        <f t="shared" si="27"/>
        <v>162</v>
      </c>
      <c r="M73" s="8">
        <f t="shared" si="28"/>
        <v>0</v>
      </c>
      <c r="N73" s="15">
        <f t="shared" si="29"/>
        <v>0</v>
      </c>
    </row>
    <row r="74" spans="1:14">
      <c r="A74" s="8" t="s">
        <v>41</v>
      </c>
      <c r="B74" s="8">
        <v>1700</v>
      </c>
      <c r="C74" s="10">
        <v>1.9253019999999999E-4</v>
      </c>
      <c r="D74" s="13">
        <v>0.78600000000000003</v>
      </c>
      <c r="E74" s="13">
        <v>46.66</v>
      </c>
      <c r="F74" s="13">
        <v>1.8</v>
      </c>
      <c r="G74" s="13">
        <v>0.47799999999999998</v>
      </c>
      <c r="H74" s="8">
        <v>1</v>
      </c>
      <c r="I74" s="13">
        <f t="shared" si="30"/>
        <v>1.8</v>
      </c>
      <c r="J74" s="13">
        <f t="shared" si="31"/>
        <v>0.47799999999999998</v>
      </c>
      <c r="K74" s="8">
        <v>0</v>
      </c>
      <c r="L74" s="8">
        <f t="shared" si="27"/>
        <v>1</v>
      </c>
      <c r="M74" s="8">
        <f t="shared" si="28"/>
        <v>0</v>
      </c>
      <c r="N74" s="15">
        <f t="shared" si="29"/>
        <v>0</v>
      </c>
    </row>
    <row r="75" spans="1:14">
      <c r="A75" s="8" t="s">
        <v>41</v>
      </c>
      <c r="B75" s="8">
        <v>1700</v>
      </c>
      <c r="C75" s="10">
        <v>7.9063673999999994E-3</v>
      </c>
      <c r="D75" s="13">
        <v>0.78600000000000003</v>
      </c>
      <c r="E75" s="13">
        <v>46.66</v>
      </c>
      <c r="F75" s="13">
        <v>1.8</v>
      </c>
      <c r="G75" s="13">
        <v>0.47799999999999998</v>
      </c>
      <c r="H75" s="8">
        <v>0</v>
      </c>
      <c r="I75" s="13">
        <f t="shared" ref="I75:I76" si="32">0.7*F75</f>
        <v>1.26</v>
      </c>
      <c r="J75" s="13">
        <f t="shared" ref="J75:J76" si="33">0.5*G75</f>
        <v>0.23899999999999999</v>
      </c>
      <c r="K75" s="8">
        <v>10</v>
      </c>
      <c r="L75" s="8">
        <f t="shared" si="27"/>
        <v>30</v>
      </c>
      <c r="M75" s="8">
        <f t="shared" si="28"/>
        <v>0</v>
      </c>
      <c r="N75" s="15">
        <f t="shared" si="29"/>
        <v>0</v>
      </c>
    </row>
    <row r="76" spans="1:14">
      <c r="A76" s="8" t="s">
        <v>41</v>
      </c>
      <c r="B76" s="8">
        <v>1300</v>
      </c>
      <c r="C76" s="10">
        <v>7.5502226800000002E-2</v>
      </c>
      <c r="D76" s="13">
        <v>0.69199999999999995</v>
      </c>
      <c r="E76" s="13">
        <v>46.66</v>
      </c>
      <c r="F76" s="13">
        <v>2.1</v>
      </c>
      <c r="G76" s="13">
        <v>0.51600000000000001</v>
      </c>
      <c r="H76" s="8">
        <v>0</v>
      </c>
      <c r="I76" s="13">
        <f t="shared" si="32"/>
        <v>1.47</v>
      </c>
      <c r="J76" s="13">
        <f t="shared" si="33"/>
        <v>0.25800000000000001</v>
      </c>
      <c r="K76" s="8">
        <v>88</v>
      </c>
      <c r="L76" s="8">
        <f t="shared" si="27"/>
        <v>251</v>
      </c>
      <c r="M76" s="8">
        <f t="shared" si="28"/>
        <v>1</v>
      </c>
      <c r="N76" s="15">
        <f t="shared" si="29"/>
        <v>0.1</v>
      </c>
    </row>
    <row r="77" spans="1:14">
      <c r="A77" s="8" t="s">
        <v>41</v>
      </c>
      <c r="B77" s="8">
        <v>1300</v>
      </c>
      <c r="C77" s="10">
        <v>1.6548552755999999</v>
      </c>
      <c r="D77" s="13">
        <v>0.69199999999999995</v>
      </c>
      <c r="E77" s="13">
        <v>46.66</v>
      </c>
      <c r="F77" s="13">
        <v>2.1</v>
      </c>
      <c r="G77" s="13">
        <v>0.51600000000000001</v>
      </c>
      <c r="H77" s="8">
        <v>1</v>
      </c>
      <c r="I77" s="13">
        <f>F77</f>
        <v>2.1</v>
      </c>
      <c r="J77" s="13">
        <f>G77</f>
        <v>0.51600000000000001</v>
      </c>
      <c r="K77" s="8">
        <v>1925</v>
      </c>
      <c r="L77" s="8">
        <f t="shared" si="27"/>
        <v>5492</v>
      </c>
      <c r="M77" s="8">
        <f t="shared" si="28"/>
        <v>25</v>
      </c>
      <c r="N77" s="15">
        <f t="shared" si="29"/>
        <v>6.2</v>
      </c>
    </row>
    <row r="78" spans="1:14">
      <c r="A78" s="8" t="s">
        <v>41</v>
      </c>
      <c r="B78" s="8">
        <v>1300</v>
      </c>
      <c r="C78" s="10">
        <v>0.94286827719999999</v>
      </c>
      <c r="D78" s="13">
        <v>0.73299999999999998</v>
      </c>
      <c r="E78" s="13">
        <v>46.66</v>
      </c>
      <c r="F78" s="13">
        <v>2.1</v>
      </c>
      <c r="G78" s="13">
        <v>0.51600000000000001</v>
      </c>
      <c r="H78" s="8">
        <v>0</v>
      </c>
      <c r="I78" s="13">
        <f>0.7*F78</f>
        <v>1.47</v>
      </c>
      <c r="J78" s="13">
        <f>0.5*G78</f>
        <v>0.25800000000000001</v>
      </c>
      <c r="K78" s="8">
        <v>1161</v>
      </c>
      <c r="L78" s="8">
        <f t="shared" si="27"/>
        <v>3315</v>
      </c>
      <c r="M78" s="8">
        <f t="shared" si="28"/>
        <v>11</v>
      </c>
      <c r="N78" s="15">
        <f t="shared" si="29"/>
        <v>1.9</v>
      </c>
    </row>
    <row r="79" spans="1:14">
      <c r="A79" s="8" t="s">
        <v>41</v>
      </c>
      <c r="B79" s="8">
        <v>1700</v>
      </c>
      <c r="C79" s="10">
        <v>0.52438750680000001</v>
      </c>
      <c r="D79" s="13">
        <v>0.85599999999999998</v>
      </c>
      <c r="E79" s="13">
        <v>46.66</v>
      </c>
      <c r="F79" s="13">
        <v>1.8</v>
      </c>
      <c r="G79" s="13">
        <v>0.47799999999999998</v>
      </c>
      <c r="H79" s="8">
        <v>1</v>
      </c>
      <c r="I79" s="13">
        <f>F79</f>
        <v>1.8</v>
      </c>
      <c r="J79" s="13">
        <f>G79</f>
        <v>0.47799999999999998</v>
      </c>
      <c r="K79" s="8">
        <v>754</v>
      </c>
      <c r="L79" s="8">
        <f t="shared" si="27"/>
        <v>2153</v>
      </c>
      <c r="M79" s="8">
        <f t="shared" si="28"/>
        <v>9</v>
      </c>
      <c r="N79" s="15">
        <f t="shared" si="29"/>
        <v>2.2999999999999998</v>
      </c>
    </row>
    <row r="80" spans="1:14">
      <c r="A80" s="8" t="s">
        <v>41</v>
      </c>
      <c r="B80" s="8">
        <v>1300</v>
      </c>
      <c r="C80" s="10">
        <v>0.4050925393</v>
      </c>
      <c r="D80" s="13">
        <v>0.69199999999999995</v>
      </c>
      <c r="E80" s="13">
        <v>46.66</v>
      </c>
      <c r="F80" s="13">
        <v>2.1</v>
      </c>
      <c r="G80" s="13">
        <v>0.51600000000000001</v>
      </c>
      <c r="H80" s="8">
        <v>0</v>
      </c>
      <c r="I80" s="13">
        <f t="shared" ref="I80:I82" si="34">0.7*F80</f>
        <v>1.47</v>
      </c>
      <c r="J80" s="13">
        <f t="shared" ref="J80:J82" si="35">0.5*G80</f>
        <v>0.25800000000000001</v>
      </c>
      <c r="K80" s="8">
        <v>471</v>
      </c>
      <c r="L80" s="8">
        <f t="shared" si="27"/>
        <v>1344</v>
      </c>
      <c r="M80" s="8">
        <f t="shared" si="28"/>
        <v>4</v>
      </c>
      <c r="N80" s="15">
        <f t="shared" si="29"/>
        <v>0.8</v>
      </c>
    </row>
    <row r="81" spans="1:14">
      <c r="A81" s="8" t="s">
        <v>41</v>
      </c>
      <c r="B81" s="8">
        <v>1300</v>
      </c>
      <c r="C81" s="10">
        <v>6.5475622999999997E-2</v>
      </c>
      <c r="D81" s="13">
        <v>0.69199999999999995</v>
      </c>
      <c r="E81" s="13">
        <v>46.66</v>
      </c>
      <c r="F81" s="13">
        <v>2.1</v>
      </c>
      <c r="G81" s="13">
        <v>0.51600000000000001</v>
      </c>
      <c r="H81" s="8">
        <v>0</v>
      </c>
      <c r="I81" s="13">
        <f t="shared" si="34"/>
        <v>1.47</v>
      </c>
      <c r="J81" s="13">
        <f t="shared" si="35"/>
        <v>0.25800000000000001</v>
      </c>
      <c r="K81" s="8">
        <v>76</v>
      </c>
      <c r="L81" s="8">
        <f t="shared" si="27"/>
        <v>217</v>
      </c>
      <c r="M81" s="8">
        <f t="shared" si="28"/>
        <v>1</v>
      </c>
      <c r="N81" s="15">
        <f t="shared" si="29"/>
        <v>0.1</v>
      </c>
    </row>
    <row r="82" spans="1:14">
      <c r="A82" s="8" t="s">
        <v>41</v>
      </c>
      <c r="B82" s="8">
        <v>1300</v>
      </c>
      <c r="C82" s="10">
        <v>0.76360568399999995</v>
      </c>
      <c r="D82" s="13">
        <v>0.63100000000000001</v>
      </c>
      <c r="E82" s="13">
        <v>46.66</v>
      </c>
      <c r="F82" s="13">
        <v>2.1</v>
      </c>
      <c r="G82" s="13">
        <v>0.51600000000000001</v>
      </c>
      <c r="H82" s="8">
        <v>0</v>
      </c>
      <c r="I82" s="13">
        <f t="shared" si="34"/>
        <v>1.47</v>
      </c>
      <c r="J82" s="13">
        <f t="shared" si="35"/>
        <v>0.25800000000000001</v>
      </c>
      <c r="K82" s="8">
        <v>810</v>
      </c>
      <c r="L82" s="8">
        <f t="shared" si="27"/>
        <v>2311</v>
      </c>
      <c r="M82" s="8">
        <f t="shared" si="28"/>
        <v>7</v>
      </c>
      <c r="N82" s="15">
        <f t="shared" si="29"/>
        <v>1.3</v>
      </c>
    </row>
    <row r="83" spans="1:14">
      <c r="A83" s="8" t="s">
        <v>41</v>
      </c>
      <c r="B83" s="8">
        <v>4340</v>
      </c>
      <c r="C83" s="10">
        <v>0.107349603</v>
      </c>
      <c r="D83" s="13">
        <v>0.309</v>
      </c>
      <c r="E83" s="13">
        <v>46.66</v>
      </c>
      <c r="F83" s="13">
        <v>0.7</v>
      </c>
      <c r="G83" s="13">
        <v>0.09</v>
      </c>
      <c r="H83" s="8">
        <v>1</v>
      </c>
      <c r="I83" s="13">
        <f t="shared" ref="I83:I85" si="36">F83</f>
        <v>0.7</v>
      </c>
      <c r="J83" s="13">
        <f t="shared" ref="J83:J85" si="37">G83</f>
        <v>0.09</v>
      </c>
      <c r="K83" s="8">
        <v>56</v>
      </c>
      <c r="L83" s="8">
        <f t="shared" si="27"/>
        <v>159</v>
      </c>
      <c r="M83" s="8">
        <f t="shared" si="28"/>
        <v>0</v>
      </c>
      <c r="N83" s="15">
        <f t="shared" si="29"/>
        <v>0</v>
      </c>
    </row>
    <row r="84" spans="1:14">
      <c r="A84" s="8" t="s">
        <v>41</v>
      </c>
      <c r="B84" s="8">
        <v>4340</v>
      </c>
      <c r="C84" s="10">
        <v>3.41188017E-2</v>
      </c>
      <c r="D84" s="13">
        <v>0.10199999999999999</v>
      </c>
      <c r="E84" s="13">
        <v>46.66</v>
      </c>
      <c r="F84" s="13">
        <v>0.7</v>
      </c>
      <c r="G84" s="13">
        <v>0.09</v>
      </c>
      <c r="H84" s="8">
        <v>1</v>
      </c>
      <c r="I84" s="13">
        <f t="shared" si="36"/>
        <v>0.7</v>
      </c>
      <c r="J84" s="13">
        <f t="shared" si="37"/>
        <v>0.09</v>
      </c>
      <c r="K84" s="8">
        <v>6</v>
      </c>
      <c r="L84" s="8">
        <f t="shared" si="27"/>
        <v>17</v>
      </c>
      <c r="M84" s="8">
        <f t="shared" si="28"/>
        <v>0</v>
      </c>
      <c r="N84" s="15">
        <f t="shared" si="29"/>
        <v>0</v>
      </c>
    </row>
    <row r="85" spans="1:14">
      <c r="A85" s="8" t="s">
        <v>41</v>
      </c>
      <c r="B85" s="8">
        <v>4340</v>
      </c>
      <c r="C85" s="10">
        <v>1.7550023188999999</v>
      </c>
      <c r="D85" s="13">
        <v>0.309</v>
      </c>
      <c r="E85" s="13">
        <v>46.66</v>
      </c>
      <c r="F85" s="13">
        <v>0.7</v>
      </c>
      <c r="G85" s="13">
        <v>0.09</v>
      </c>
      <c r="H85" s="8">
        <v>1</v>
      </c>
      <c r="I85" s="13">
        <f t="shared" si="36"/>
        <v>0.7</v>
      </c>
      <c r="J85" s="13">
        <f t="shared" si="37"/>
        <v>0.09</v>
      </c>
      <c r="K85" s="8">
        <v>911</v>
      </c>
      <c r="L85" s="8">
        <f t="shared" si="27"/>
        <v>2601</v>
      </c>
      <c r="M85" s="8">
        <f t="shared" si="28"/>
        <v>4</v>
      </c>
      <c r="N85" s="15">
        <f t="shared" si="29"/>
        <v>0.5</v>
      </c>
    </row>
    <row r="86" spans="1:14">
      <c r="A86" s="8" t="s">
        <v>41</v>
      </c>
      <c r="B86" s="8">
        <v>1300</v>
      </c>
      <c r="C86" s="10">
        <v>0.36652540280000001</v>
      </c>
      <c r="D86" s="13">
        <v>0.69199999999999995</v>
      </c>
      <c r="E86" s="13">
        <v>46.66</v>
      </c>
      <c r="F86" s="13">
        <v>2.1</v>
      </c>
      <c r="G86" s="13">
        <v>0.51600000000000001</v>
      </c>
      <c r="H86" s="8">
        <v>0</v>
      </c>
      <c r="I86" s="13">
        <f>0.7*F86</f>
        <v>1.47</v>
      </c>
      <c r="J86" s="13">
        <f>0.5*G86</f>
        <v>0.25800000000000001</v>
      </c>
      <c r="K86" s="8">
        <v>426</v>
      </c>
      <c r="L86" s="8">
        <f t="shared" si="27"/>
        <v>1216</v>
      </c>
      <c r="M86" s="8">
        <f t="shared" si="28"/>
        <v>4</v>
      </c>
      <c r="N86" s="15">
        <f t="shared" si="29"/>
        <v>0.7</v>
      </c>
    </row>
    <row r="87" spans="1:14">
      <c r="A87" s="8" t="s">
        <v>41</v>
      </c>
      <c r="B87" s="8">
        <v>4340</v>
      </c>
      <c r="C87" s="10">
        <v>0.11962133060000001</v>
      </c>
      <c r="D87" s="13">
        <v>0.41299999999999998</v>
      </c>
      <c r="E87" s="13">
        <v>46.66</v>
      </c>
      <c r="F87" s="13">
        <v>0.7</v>
      </c>
      <c r="G87" s="13">
        <v>0.09</v>
      </c>
      <c r="H87" s="8">
        <v>1</v>
      </c>
      <c r="I87" s="13">
        <f t="shared" ref="I87:I93" si="38">F87</f>
        <v>0.7</v>
      </c>
      <c r="J87" s="13">
        <f t="shared" ref="J87:J93" si="39">G87</f>
        <v>0.09</v>
      </c>
      <c r="K87" s="8">
        <v>83</v>
      </c>
      <c r="L87" s="8">
        <f t="shared" si="27"/>
        <v>237</v>
      </c>
      <c r="M87" s="8">
        <f t="shared" si="28"/>
        <v>0</v>
      </c>
      <c r="N87" s="15">
        <f t="shared" si="29"/>
        <v>0</v>
      </c>
    </row>
    <row r="88" spans="1:14">
      <c r="A88" s="8" t="s">
        <v>41</v>
      </c>
      <c r="B88" s="8">
        <v>4340</v>
      </c>
      <c r="C88" s="10">
        <v>0.73772002430000005</v>
      </c>
      <c r="D88" s="13">
        <v>0.41299999999999998</v>
      </c>
      <c r="E88" s="13">
        <v>46.66</v>
      </c>
      <c r="F88" s="13">
        <v>0.7</v>
      </c>
      <c r="G88" s="13">
        <v>0.09</v>
      </c>
      <c r="H88" s="8">
        <v>1</v>
      </c>
      <c r="I88" s="13">
        <f t="shared" si="38"/>
        <v>0.7</v>
      </c>
      <c r="J88" s="13">
        <f t="shared" si="39"/>
        <v>0.09</v>
      </c>
      <c r="K88" s="8">
        <v>512</v>
      </c>
      <c r="L88" s="8">
        <f t="shared" si="27"/>
        <v>1461</v>
      </c>
      <c r="M88" s="8">
        <f t="shared" si="28"/>
        <v>2</v>
      </c>
      <c r="N88" s="15">
        <f t="shared" si="29"/>
        <v>0.3</v>
      </c>
    </row>
    <row r="89" spans="1:14">
      <c r="A89" s="8" t="s">
        <v>41</v>
      </c>
      <c r="B89" s="8">
        <v>4340</v>
      </c>
      <c r="C89" s="10">
        <v>1.3946933700000001E-2</v>
      </c>
      <c r="D89" s="13">
        <v>0.10199999999999999</v>
      </c>
      <c r="E89" s="13">
        <v>46.66</v>
      </c>
      <c r="F89" s="13">
        <v>0.7</v>
      </c>
      <c r="G89" s="13">
        <v>0.09</v>
      </c>
      <c r="H89" s="8">
        <v>1</v>
      </c>
      <c r="I89" s="13">
        <f t="shared" si="38"/>
        <v>0.7</v>
      </c>
      <c r="J89" s="13">
        <f t="shared" si="39"/>
        <v>0.09</v>
      </c>
      <c r="K89" s="8">
        <v>2</v>
      </c>
      <c r="L89" s="8">
        <f t="shared" si="27"/>
        <v>7</v>
      </c>
      <c r="M89" s="8">
        <f t="shared" si="28"/>
        <v>0</v>
      </c>
      <c r="N89" s="15">
        <f t="shared" si="29"/>
        <v>0</v>
      </c>
    </row>
    <row r="90" spans="1:14">
      <c r="A90" s="8" t="s">
        <v>41</v>
      </c>
      <c r="B90" s="8">
        <v>4340</v>
      </c>
      <c r="C90" s="10">
        <v>4.8067615999999999E-3</v>
      </c>
      <c r="D90" s="13">
        <v>0.10199999999999999</v>
      </c>
      <c r="E90" s="13">
        <v>46.66</v>
      </c>
      <c r="F90" s="13">
        <v>0.7</v>
      </c>
      <c r="G90" s="13">
        <v>0.09</v>
      </c>
      <c r="H90" s="8">
        <v>1</v>
      </c>
      <c r="I90" s="13">
        <f t="shared" si="38"/>
        <v>0.7</v>
      </c>
      <c r="J90" s="13">
        <f t="shared" si="39"/>
        <v>0.09</v>
      </c>
      <c r="K90" s="8">
        <v>1</v>
      </c>
      <c r="L90" s="8">
        <f t="shared" si="27"/>
        <v>2</v>
      </c>
      <c r="M90" s="8">
        <f t="shared" si="28"/>
        <v>0</v>
      </c>
      <c r="N90" s="15">
        <f t="shared" si="29"/>
        <v>0</v>
      </c>
    </row>
    <row r="91" spans="1:14">
      <c r="A91" s="8" t="s">
        <v>41</v>
      </c>
      <c r="B91" s="8">
        <v>1300</v>
      </c>
      <c r="C91" s="10">
        <v>7.6488861873999996</v>
      </c>
      <c r="D91" s="13">
        <v>0.69199999999999995</v>
      </c>
      <c r="E91" s="13">
        <v>46.66</v>
      </c>
      <c r="F91" s="13">
        <v>2.1</v>
      </c>
      <c r="G91" s="13">
        <v>0.51600000000000001</v>
      </c>
      <c r="H91" s="8">
        <v>1</v>
      </c>
      <c r="I91" s="13">
        <f t="shared" si="38"/>
        <v>2.1</v>
      </c>
      <c r="J91" s="13">
        <f t="shared" si="39"/>
        <v>0.51600000000000001</v>
      </c>
      <c r="K91" s="8">
        <v>9212</v>
      </c>
      <c r="L91" s="8">
        <f t="shared" si="27"/>
        <v>25386</v>
      </c>
      <c r="M91" s="8">
        <f t="shared" si="28"/>
        <v>118</v>
      </c>
      <c r="N91" s="15">
        <f t="shared" si="29"/>
        <v>28.9</v>
      </c>
    </row>
    <row r="92" spans="1:14">
      <c r="A92" s="8" t="s">
        <v>41</v>
      </c>
      <c r="B92" s="8">
        <v>4340</v>
      </c>
      <c r="C92" s="10">
        <v>0.31176393429999999</v>
      </c>
      <c r="D92" s="13">
        <v>0.309</v>
      </c>
      <c r="E92" s="13">
        <v>46.66</v>
      </c>
      <c r="F92" s="13">
        <v>0.7</v>
      </c>
      <c r="G92" s="13">
        <v>0.09</v>
      </c>
      <c r="H92" s="8">
        <v>1</v>
      </c>
      <c r="I92" s="13">
        <f t="shared" si="38"/>
        <v>0.7</v>
      </c>
      <c r="J92" s="13">
        <f t="shared" si="39"/>
        <v>0.09</v>
      </c>
      <c r="K92" s="8">
        <v>162</v>
      </c>
      <c r="L92" s="8">
        <f t="shared" si="27"/>
        <v>462</v>
      </c>
      <c r="M92" s="8">
        <f t="shared" si="28"/>
        <v>1</v>
      </c>
      <c r="N92" s="15">
        <f t="shared" si="29"/>
        <v>0.1</v>
      </c>
    </row>
    <row r="93" spans="1:14">
      <c r="A93" s="8" t="s">
        <v>41</v>
      </c>
      <c r="B93" s="8">
        <v>4340</v>
      </c>
      <c r="C93" s="10">
        <v>3.69991795E-2</v>
      </c>
      <c r="D93" s="13">
        <v>0.309</v>
      </c>
      <c r="E93" s="13">
        <v>46.66</v>
      </c>
      <c r="F93" s="13">
        <v>0.7</v>
      </c>
      <c r="G93" s="13">
        <v>0.09</v>
      </c>
      <c r="H93" s="8">
        <v>1</v>
      </c>
      <c r="I93" s="13">
        <f t="shared" si="38"/>
        <v>0.7</v>
      </c>
      <c r="J93" s="13">
        <f t="shared" si="39"/>
        <v>0.09</v>
      </c>
      <c r="K93" s="8">
        <v>19</v>
      </c>
      <c r="L93" s="8">
        <f t="shared" si="27"/>
        <v>55</v>
      </c>
      <c r="M93" s="8">
        <f t="shared" si="28"/>
        <v>0</v>
      </c>
      <c r="N93" s="15">
        <f t="shared" si="29"/>
        <v>0</v>
      </c>
    </row>
    <row r="94" spans="1:14">
      <c r="A94" s="8" t="s">
        <v>41</v>
      </c>
      <c r="B94" s="8">
        <v>1700</v>
      </c>
      <c r="C94" s="10">
        <v>0.14272234640000001</v>
      </c>
      <c r="D94" s="13">
        <v>0.78600000000000003</v>
      </c>
      <c r="E94" s="13">
        <v>46.66</v>
      </c>
      <c r="F94" s="13">
        <v>1.8</v>
      </c>
      <c r="G94" s="13">
        <v>0.47799999999999998</v>
      </c>
      <c r="H94" s="8">
        <v>0</v>
      </c>
      <c r="I94" s="13">
        <f>0.7*F94</f>
        <v>1.26</v>
      </c>
      <c r="J94" s="13">
        <f>0.5*G94</f>
        <v>0.23899999999999999</v>
      </c>
      <c r="K94" s="8">
        <v>189</v>
      </c>
      <c r="L94" s="8">
        <f t="shared" si="27"/>
        <v>538</v>
      </c>
      <c r="M94" s="8">
        <f t="shared" si="28"/>
        <v>1</v>
      </c>
      <c r="N94" s="15">
        <f t="shared" si="29"/>
        <v>0.3</v>
      </c>
    </row>
    <row r="95" spans="1:14">
      <c r="A95" s="8" t="s">
        <v>41</v>
      </c>
      <c r="B95" s="8">
        <v>4340</v>
      </c>
      <c r="C95" s="10">
        <v>2.63388318E-2</v>
      </c>
      <c r="D95" s="13">
        <v>0.309</v>
      </c>
      <c r="E95" s="13">
        <v>46.66</v>
      </c>
      <c r="F95" s="13">
        <v>0.7</v>
      </c>
      <c r="G95" s="13">
        <v>0.09</v>
      </c>
      <c r="H95" s="8">
        <v>1</v>
      </c>
      <c r="I95" s="13">
        <f>F95</f>
        <v>0.7</v>
      </c>
      <c r="J95" s="13">
        <f>G95</f>
        <v>0.09</v>
      </c>
      <c r="K95" s="8">
        <v>14</v>
      </c>
      <c r="L95" s="8">
        <f t="shared" si="27"/>
        <v>39</v>
      </c>
      <c r="M95" s="8">
        <f t="shared" si="28"/>
        <v>0</v>
      </c>
      <c r="N95" s="15">
        <f t="shared" si="29"/>
        <v>0</v>
      </c>
    </row>
    <row r="96" spans="1:14">
      <c r="A96" s="8" t="s">
        <v>41</v>
      </c>
      <c r="B96" s="8">
        <v>1300</v>
      </c>
      <c r="C96" s="10">
        <v>9.0835079700000002E-2</v>
      </c>
      <c r="D96" s="13">
        <v>0.69199999999999995</v>
      </c>
      <c r="E96" s="13">
        <v>46.66</v>
      </c>
      <c r="F96" s="13">
        <v>2.1</v>
      </c>
      <c r="G96" s="13">
        <v>0.51600000000000001</v>
      </c>
      <c r="H96" s="8">
        <v>0</v>
      </c>
      <c r="I96" s="13">
        <f t="shared" ref="I96:I100" si="40">0.7*F96</f>
        <v>1.47</v>
      </c>
      <c r="J96" s="13">
        <f t="shared" ref="J96:J100" si="41">0.5*G96</f>
        <v>0.25800000000000001</v>
      </c>
      <c r="K96" s="8">
        <v>106</v>
      </c>
      <c r="L96" s="8">
        <f t="shared" si="27"/>
        <v>301</v>
      </c>
      <c r="M96" s="8">
        <f t="shared" si="28"/>
        <v>1</v>
      </c>
      <c r="N96" s="15">
        <f t="shared" si="29"/>
        <v>0.2</v>
      </c>
    </row>
    <row r="97" spans="1:14">
      <c r="A97" s="8" t="s">
        <v>41</v>
      </c>
      <c r="B97" s="8">
        <v>1300</v>
      </c>
      <c r="C97" s="10">
        <v>2.7842470500000001E-2</v>
      </c>
      <c r="D97" s="13">
        <v>0.69199999999999995</v>
      </c>
      <c r="E97" s="13">
        <v>46.66</v>
      </c>
      <c r="F97" s="13">
        <v>2.1</v>
      </c>
      <c r="G97" s="13">
        <v>0.51600000000000001</v>
      </c>
      <c r="H97" s="8">
        <v>0</v>
      </c>
      <c r="I97" s="13">
        <f t="shared" si="40"/>
        <v>1.47</v>
      </c>
      <c r="J97" s="13">
        <f t="shared" si="41"/>
        <v>0.25800000000000001</v>
      </c>
      <c r="K97" s="8">
        <v>32</v>
      </c>
      <c r="L97" s="8">
        <f t="shared" si="27"/>
        <v>92</v>
      </c>
      <c r="M97" s="8">
        <f t="shared" si="28"/>
        <v>0</v>
      </c>
      <c r="N97" s="15">
        <f t="shared" si="29"/>
        <v>0.1</v>
      </c>
    </row>
    <row r="98" spans="1:14">
      <c r="A98" s="8" t="s">
        <v>41</v>
      </c>
      <c r="B98" s="8">
        <v>1300</v>
      </c>
      <c r="C98" s="10">
        <v>3.4996475005000001</v>
      </c>
      <c r="D98" s="13">
        <v>0.69199999999999995</v>
      </c>
      <c r="E98" s="13">
        <v>46.66</v>
      </c>
      <c r="F98" s="13">
        <v>2.1</v>
      </c>
      <c r="G98" s="13">
        <v>0.51600000000000001</v>
      </c>
      <c r="H98" s="8">
        <v>0</v>
      </c>
      <c r="I98" s="13">
        <f t="shared" si="40"/>
        <v>1.47</v>
      </c>
      <c r="J98" s="13">
        <f t="shared" si="41"/>
        <v>0.25800000000000001</v>
      </c>
      <c r="K98" s="8">
        <v>4070</v>
      </c>
      <c r="L98" s="8">
        <f t="shared" si="27"/>
        <v>11615</v>
      </c>
      <c r="M98" s="8">
        <f t="shared" si="28"/>
        <v>38</v>
      </c>
      <c r="N98" s="15">
        <f t="shared" si="29"/>
        <v>6.6</v>
      </c>
    </row>
    <row r="99" spans="1:14">
      <c r="A99" s="8" t="s">
        <v>41</v>
      </c>
      <c r="B99" s="8">
        <v>1300</v>
      </c>
      <c r="C99" s="10">
        <v>4.8542058899999997E-2</v>
      </c>
      <c r="D99" s="13">
        <v>0.69199999999999995</v>
      </c>
      <c r="E99" s="13">
        <v>46.66</v>
      </c>
      <c r="F99" s="13">
        <v>2.1</v>
      </c>
      <c r="G99" s="13">
        <v>0.51600000000000001</v>
      </c>
      <c r="H99" s="8">
        <v>0</v>
      </c>
      <c r="I99" s="13">
        <f t="shared" si="40"/>
        <v>1.47</v>
      </c>
      <c r="J99" s="13">
        <f t="shared" si="41"/>
        <v>0.25800000000000001</v>
      </c>
      <c r="K99" s="8">
        <v>72</v>
      </c>
      <c r="L99" s="8">
        <f t="shared" si="27"/>
        <v>161</v>
      </c>
      <c r="M99" s="8">
        <f t="shared" si="28"/>
        <v>1</v>
      </c>
      <c r="N99" s="15">
        <f t="shared" si="29"/>
        <v>0.1</v>
      </c>
    </row>
    <row r="100" spans="1:14">
      <c r="A100" s="8" t="s">
        <v>41</v>
      </c>
      <c r="B100" s="8">
        <v>1300</v>
      </c>
      <c r="C100" s="10">
        <v>6.0923985799999997E-2</v>
      </c>
      <c r="D100" s="13">
        <v>0.63100000000000001</v>
      </c>
      <c r="E100" s="13">
        <v>46.66</v>
      </c>
      <c r="F100" s="13">
        <v>2.1</v>
      </c>
      <c r="G100" s="13">
        <v>0.51600000000000001</v>
      </c>
      <c r="H100" s="8">
        <v>0</v>
      </c>
      <c r="I100" s="13">
        <f t="shared" si="40"/>
        <v>1.47</v>
      </c>
      <c r="J100" s="13">
        <f t="shared" si="41"/>
        <v>0.25800000000000001</v>
      </c>
      <c r="K100" s="8">
        <v>242</v>
      </c>
      <c r="L100" s="8">
        <f t="shared" si="27"/>
        <v>184</v>
      </c>
      <c r="M100" s="8">
        <f t="shared" si="28"/>
        <v>1</v>
      </c>
      <c r="N100" s="15">
        <f t="shared" si="29"/>
        <v>0.1</v>
      </c>
    </row>
    <row r="101" spans="1:14">
      <c r="C101" s="10">
        <f>SUM(C2:C100)</f>
        <v>121.59161737139999</v>
      </c>
      <c r="M101" s="8">
        <f>SUM(M2:M100)</f>
        <v>937</v>
      </c>
      <c r="N101" s="15">
        <f>SUM(N2:N100)</f>
        <v>199.60000000000002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7" sqref="B17"/>
    </sheetView>
  </sheetViews>
  <sheetFormatPr defaultRowHeight="15"/>
  <cols>
    <col min="1" max="1" width="13.7109375" customWidth="1"/>
  </cols>
  <sheetData>
    <row r="1" spans="1:2">
      <c r="A1" s="32">
        <v>190</v>
      </c>
      <c r="B1" t="s">
        <v>52</v>
      </c>
    </row>
    <row r="2" spans="1:2">
      <c r="A2" s="32">
        <v>2700</v>
      </c>
      <c r="B2" t="s">
        <v>53</v>
      </c>
    </row>
    <row r="3" spans="1:2">
      <c r="A3" s="32">
        <f>A1*A2</f>
        <v>513000</v>
      </c>
      <c r="B3" s="4" t="s">
        <v>54</v>
      </c>
    </row>
    <row r="4" spans="1:2">
      <c r="A4" s="32">
        <f>A3*0.45359237</f>
        <v>232692.88581000001</v>
      </c>
      <c r="B4" s="4" t="s">
        <v>55</v>
      </c>
    </row>
    <row r="6" spans="1:2" s="4" customFormat="1">
      <c r="A6" s="4" t="s">
        <v>57</v>
      </c>
    </row>
    <row r="7" spans="1:2">
      <c r="A7">
        <v>374.9</v>
      </c>
      <c r="B7" s="4" t="s">
        <v>56</v>
      </c>
    </row>
    <row r="8" spans="1:2">
      <c r="A8">
        <v>832.4</v>
      </c>
      <c r="B8" s="4" t="s">
        <v>58</v>
      </c>
    </row>
    <row r="10" spans="1:2">
      <c r="A10" s="4" t="s">
        <v>59</v>
      </c>
    </row>
    <row r="11" spans="1:2">
      <c r="A11" s="32">
        <f>A4*A8</f>
        <v>193693558.14824399</v>
      </c>
      <c r="B11" s="4" t="s">
        <v>60</v>
      </c>
    </row>
    <row r="12" spans="1:2">
      <c r="A12" s="32">
        <f>A11*0.0000022046226218</f>
        <v>427.02119999055242</v>
      </c>
      <c r="B12" s="4" t="s">
        <v>54</v>
      </c>
    </row>
    <row r="14" spans="1:2">
      <c r="A14" s="4" t="s">
        <v>61</v>
      </c>
    </row>
    <row r="15" spans="1:2">
      <c r="A15" s="32">
        <f>A4*A7</f>
        <v>87236562.890168995</v>
      </c>
      <c r="B15" s="4" t="s">
        <v>60</v>
      </c>
    </row>
    <row r="16" spans="1:2">
      <c r="A16" s="32">
        <f>A15*0.0000022046226218</f>
        <v>192.32369999574496</v>
      </c>
      <c r="B16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Project Credit</vt:lpstr>
      <vt:lpstr>1 Holman Road</vt:lpstr>
      <vt:lpstr>2 Center Street</vt:lpstr>
      <vt:lpstr>3 International Drive</vt:lpstr>
      <vt:lpstr>4 Angel Isles</vt:lpstr>
      <vt:lpstr>5 WWTP</vt:lpstr>
      <vt:lpstr>6 West Central Blvd</vt:lpstr>
      <vt:lpstr>7 Central Ditch</vt:lpstr>
      <vt:lpstr>8 Street Sweeping</vt:lpstr>
      <vt:lpstr>9 Shorewood Drainage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2011-09-07T18:25:57Z</cp:lastPrinted>
  <dcterms:created xsi:type="dcterms:W3CDTF">2010-09-28T19:10:21Z</dcterms:created>
  <dcterms:modified xsi:type="dcterms:W3CDTF">2011-09-07T18:26:25Z</dcterms:modified>
</cp:coreProperties>
</file>