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" r:id="rId1"/>
    <sheet name="Wet Pond Efficiency Calcs" sheetId="23" r:id="rId2"/>
    <sheet name="1 Fertilizer Reduction" sheetId="24" r:id="rId3"/>
    <sheet name="2 Citrus N6-1009" sheetId="3" r:id="rId4"/>
    <sheet name="3 Citrus Jerome Road" sheetId="4" r:id="rId5"/>
    <sheet name="4 Citrus TEL-IV" sheetId="5" r:id="rId6"/>
    <sheet name="5 Vert Processing" sheetId="6" r:id="rId7"/>
    <sheet name="6 Spacecraft Assembly" sheetId="7" r:id="rId8"/>
    <sheet name="7 Central Heat Plant" sheetId="8" r:id="rId9"/>
    <sheet name="8 Utility Shops" sheetId="9" r:id="rId10"/>
    <sheet name="9 Fire Station" sheetId="10" r:id="rId11"/>
    <sheet name="10 Vehicle Loading" sheetId="11" r:id="rId12"/>
    <sheet name="11 Hypergol East" sheetId="12" r:id="rId13"/>
    <sheet name="12 Hypergol West" sheetId="13" r:id="rId14"/>
    <sheet name="13 C21D" sheetId="14" r:id="rId15"/>
    <sheet name="14 C21C South" sheetId="15" r:id="rId16"/>
    <sheet name="15 C21C North" sheetId="16" r:id="rId17"/>
    <sheet name="16 C21B" sheetId="17" r:id="rId18"/>
    <sheet name="17 T28A" sheetId="18" r:id="rId19"/>
    <sheet name="18 T30" sheetId="19" r:id="rId20"/>
    <sheet name="19 AFI" sheetId="20" r:id="rId21"/>
    <sheet name="20 Region 1 Pond" sheetId="21" r:id="rId22"/>
  </sheets>
  <calcPr calcId="125725"/>
</workbook>
</file>

<file path=xl/calcChain.xml><?xml version="1.0" encoding="utf-8"?>
<calcChain xmlns="http://schemas.openxmlformats.org/spreadsheetml/2006/main">
  <c r="I2" i="1"/>
  <c r="F2"/>
  <c r="I13"/>
  <c r="F13"/>
  <c r="O8" i="13"/>
  <c r="N8"/>
  <c r="M6"/>
  <c r="K6"/>
  <c r="J6"/>
  <c r="I12" i="1"/>
  <c r="F12"/>
  <c r="O9" i="12"/>
  <c r="N9"/>
  <c r="M7"/>
  <c r="K7"/>
  <c r="J7"/>
  <c r="I11" i="1"/>
  <c r="F11"/>
  <c r="O16" i="11"/>
  <c r="N16"/>
  <c r="D14"/>
  <c r="N13"/>
  <c r="M13"/>
  <c r="K13"/>
  <c r="O13" s="1"/>
  <c r="J13"/>
  <c r="M12"/>
  <c r="O12" s="1"/>
  <c r="K12"/>
  <c r="J12"/>
  <c r="M11"/>
  <c r="K11"/>
  <c r="J11"/>
  <c r="M10"/>
  <c r="O10" s="1"/>
  <c r="K10"/>
  <c r="J10"/>
  <c r="I10" i="1"/>
  <c r="F10"/>
  <c r="O8" i="10"/>
  <c r="N8"/>
  <c r="M6"/>
  <c r="K6"/>
  <c r="J6"/>
  <c r="I9" i="1"/>
  <c r="F9"/>
  <c r="O8" i="9"/>
  <c r="N8"/>
  <c r="M6"/>
  <c r="K6"/>
  <c r="O6" s="1"/>
  <c r="J6"/>
  <c r="N6" s="1"/>
  <c r="I8" i="1"/>
  <c r="F8"/>
  <c r="O8" i="8"/>
  <c r="N8"/>
  <c r="M6"/>
  <c r="K6"/>
  <c r="J6"/>
  <c r="I7" i="1"/>
  <c r="F7"/>
  <c r="O9" i="7"/>
  <c r="N9"/>
  <c r="M7"/>
  <c r="K7"/>
  <c r="J7"/>
  <c r="N7" s="1"/>
  <c r="I6" i="1"/>
  <c r="F6"/>
  <c r="O15" i="6"/>
  <c r="N15"/>
  <c r="D13"/>
  <c r="M12"/>
  <c r="O12" s="1"/>
  <c r="K12"/>
  <c r="J12"/>
  <c r="M11"/>
  <c r="K11"/>
  <c r="J11"/>
  <c r="N11" s="1"/>
  <c r="M10"/>
  <c r="K10"/>
  <c r="J10"/>
  <c r="N10" s="1"/>
  <c r="N6" i="13" l="1"/>
  <c r="O6"/>
  <c r="N7" i="12"/>
  <c r="O7"/>
  <c r="N11" i="11"/>
  <c r="N12"/>
  <c r="O11"/>
  <c r="O14"/>
  <c r="N10"/>
  <c r="N6" i="10"/>
  <c r="O6"/>
  <c r="O6" i="8"/>
  <c r="N6"/>
  <c r="O7" i="7"/>
  <c r="O11" i="6"/>
  <c r="N12"/>
  <c r="N13" s="1"/>
  <c r="O10"/>
  <c r="O13" s="1"/>
  <c r="G4" i="1"/>
  <c r="D4"/>
  <c r="C4"/>
  <c r="M27" i="4"/>
  <c r="N2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"/>
  <c r="M2" s="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J2"/>
  <c r="I2"/>
  <c r="C27"/>
  <c r="N14" i="11" l="1"/>
  <c r="N2" i="4"/>
  <c r="H21" i="1"/>
  <c r="E21"/>
  <c r="L504" i="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2"/>
  <c r="B5" i="23"/>
  <c r="B6" s="1"/>
  <c r="B7" l="1"/>
  <c r="G21" i="1" l="1"/>
  <c r="I21" s="1"/>
  <c r="I24" s="1"/>
  <c r="D21"/>
  <c r="F21" s="1"/>
  <c r="F24" s="1"/>
  <c r="C21"/>
  <c r="N504" i="21"/>
  <c r="O50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N2"/>
  <c r="M2"/>
  <c r="O2" s="1"/>
  <c r="J495"/>
  <c r="I495"/>
  <c r="J484"/>
  <c r="I484"/>
  <c r="J483"/>
  <c r="I483"/>
  <c r="J482"/>
  <c r="I482"/>
  <c r="J481"/>
  <c r="I481"/>
  <c r="J464"/>
  <c r="I464"/>
  <c r="J460"/>
  <c r="I460"/>
  <c r="J459"/>
  <c r="I459"/>
  <c r="J456"/>
  <c r="I456"/>
  <c r="J452"/>
  <c r="I452"/>
  <c r="J451"/>
  <c r="I451"/>
  <c r="J450"/>
  <c r="I450"/>
  <c r="J449"/>
  <c r="I449"/>
  <c r="J448"/>
  <c r="I448"/>
  <c r="J447"/>
  <c r="I447"/>
  <c r="J437"/>
  <c r="I437"/>
  <c r="J436"/>
  <c r="I436"/>
  <c r="J424"/>
  <c r="I424"/>
  <c r="J422"/>
  <c r="I422"/>
  <c r="J417"/>
  <c r="I417"/>
  <c r="J415"/>
  <c r="I415"/>
  <c r="J413"/>
  <c r="I413"/>
  <c r="J412"/>
  <c r="I412"/>
  <c r="J406"/>
  <c r="I406"/>
  <c r="J404"/>
  <c r="I404"/>
  <c r="J374"/>
  <c r="I374"/>
  <c r="J366"/>
  <c r="I366"/>
  <c r="J365"/>
  <c r="I365"/>
  <c r="J361"/>
  <c r="I361"/>
  <c r="J359"/>
  <c r="I359"/>
  <c r="J355"/>
  <c r="I355"/>
  <c r="J348"/>
  <c r="I348"/>
  <c r="J347"/>
  <c r="I347"/>
  <c r="J346"/>
  <c r="I346"/>
  <c r="J327"/>
  <c r="I327"/>
  <c r="J326"/>
  <c r="I326"/>
  <c r="J296"/>
  <c r="I296"/>
  <c r="J295"/>
  <c r="I295"/>
  <c r="J292"/>
  <c r="I292"/>
  <c r="J291"/>
  <c r="I291"/>
  <c r="J290"/>
  <c r="I290"/>
  <c r="J289"/>
  <c r="I289"/>
  <c r="J288"/>
  <c r="I288"/>
  <c r="J287"/>
  <c r="I287"/>
  <c r="J286"/>
  <c r="I286"/>
  <c r="J285"/>
  <c r="I285"/>
  <c r="J284"/>
  <c r="I284"/>
  <c r="J283"/>
  <c r="I283"/>
  <c r="J282"/>
  <c r="I282"/>
  <c r="J280"/>
  <c r="I280"/>
  <c r="J278"/>
  <c r="I278"/>
  <c r="J272"/>
  <c r="I272"/>
  <c r="J271"/>
  <c r="I271"/>
  <c r="J270"/>
  <c r="I270"/>
  <c r="J269"/>
  <c r="I269"/>
  <c r="J268"/>
  <c r="I268"/>
  <c r="J267"/>
  <c r="I267"/>
  <c r="J266"/>
  <c r="I266"/>
  <c r="J265"/>
  <c r="I265"/>
  <c r="J264"/>
  <c r="I264"/>
  <c r="J263"/>
  <c r="I263"/>
  <c r="J262"/>
  <c r="I262"/>
  <c r="J254"/>
  <c r="I254"/>
  <c r="J252"/>
  <c r="I252"/>
  <c r="J250"/>
  <c r="I250"/>
  <c r="J242"/>
  <c r="I242"/>
  <c r="J241"/>
  <c r="I241"/>
  <c r="J238"/>
  <c r="I238"/>
  <c r="J237"/>
  <c r="I237"/>
  <c r="J236"/>
  <c r="I236"/>
  <c r="J235"/>
  <c r="I235"/>
  <c r="J232"/>
  <c r="I232"/>
  <c r="J226"/>
  <c r="I226"/>
  <c r="J221"/>
  <c r="I221"/>
  <c r="J204"/>
  <c r="I204"/>
  <c r="J202"/>
  <c r="I202"/>
  <c r="J201"/>
  <c r="I201"/>
  <c r="J198"/>
  <c r="I198"/>
  <c r="J197"/>
  <c r="I197"/>
  <c r="J196"/>
  <c r="I196"/>
  <c r="J195"/>
  <c r="I195"/>
  <c r="J194"/>
  <c r="I194"/>
  <c r="J191"/>
  <c r="I191"/>
  <c r="J188"/>
  <c r="I188"/>
  <c r="J186"/>
  <c r="I186"/>
  <c r="J184"/>
  <c r="I184"/>
  <c r="J181"/>
  <c r="I181"/>
  <c r="J180"/>
  <c r="I180"/>
  <c r="J177"/>
  <c r="I177"/>
  <c r="J175"/>
  <c r="I175"/>
  <c r="J174"/>
  <c r="I174"/>
  <c r="J156"/>
  <c r="I156"/>
  <c r="J153"/>
  <c r="I153"/>
  <c r="J152"/>
  <c r="I152"/>
  <c r="J151"/>
  <c r="I151"/>
  <c r="J149"/>
  <c r="I149"/>
  <c r="J145"/>
  <c r="I145"/>
  <c r="J142"/>
  <c r="I142"/>
  <c r="J141"/>
  <c r="I141"/>
  <c r="J140"/>
  <c r="I140"/>
  <c r="J139"/>
  <c r="I139"/>
  <c r="J136"/>
  <c r="I136"/>
  <c r="J131"/>
  <c r="I131"/>
  <c r="J126"/>
  <c r="I126"/>
  <c r="J122"/>
  <c r="I122"/>
  <c r="J111"/>
  <c r="I111"/>
  <c r="J108"/>
  <c r="I108"/>
  <c r="J107"/>
  <c r="I107"/>
  <c r="J105"/>
  <c r="I105"/>
  <c r="J97"/>
  <c r="I97"/>
  <c r="J96"/>
  <c r="I96"/>
  <c r="J95"/>
  <c r="I95"/>
  <c r="J82"/>
  <c r="I82"/>
  <c r="J79"/>
  <c r="I79"/>
  <c r="J77"/>
  <c r="I77"/>
  <c r="J76"/>
  <c r="I76"/>
  <c r="J73"/>
  <c r="I73"/>
  <c r="J69"/>
  <c r="I69"/>
  <c r="J68"/>
  <c r="I68"/>
  <c r="J67"/>
  <c r="I67"/>
  <c r="J64"/>
  <c r="I64"/>
  <c r="J60"/>
  <c r="I60"/>
  <c r="J51"/>
  <c r="I51"/>
  <c r="J45"/>
  <c r="I45"/>
  <c r="J44"/>
  <c r="I44"/>
  <c r="J43"/>
  <c r="I43"/>
  <c r="J37"/>
  <c r="I37"/>
  <c r="J36"/>
  <c r="I36"/>
  <c r="J33"/>
  <c r="I33"/>
  <c r="J32"/>
  <c r="I32"/>
  <c r="J17"/>
  <c r="I17"/>
  <c r="J9"/>
  <c r="I9"/>
  <c r="J7"/>
  <c r="I7"/>
  <c r="J503"/>
  <c r="I503"/>
  <c r="J502"/>
  <c r="I502"/>
  <c r="J501"/>
  <c r="I501"/>
  <c r="J500"/>
  <c r="I500"/>
  <c r="J499"/>
  <c r="I499"/>
  <c r="J498"/>
  <c r="I498"/>
  <c r="J497"/>
  <c r="I497"/>
  <c r="J496"/>
  <c r="I496"/>
  <c r="J494"/>
  <c r="I494"/>
  <c r="J493"/>
  <c r="I493"/>
  <c r="J492"/>
  <c r="I492"/>
  <c r="J491"/>
  <c r="I491"/>
  <c r="J490"/>
  <c r="I490"/>
  <c r="J489"/>
  <c r="I489"/>
  <c r="J488"/>
  <c r="I488"/>
  <c r="J487"/>
  <c r="I487"/>
  <c r="J486"/>
  <c r="I486"/>
  <c r="J485"/>
  <c r="I485"/>
  <c r="J480"/>
  <c r="I480"/>
  <c r="J479"/>
  <c r="I479"/>
  <c r="J478"/>
  <c r="I478"/>
  <c r="J477"/>
  <c r="I477"/>
  <c r="J476"/>
  <c r="I476"/>
  <c r="J475"/>
  <c r="I475"/>
  <c r="J474"/>
  <c r="I474"/>
  <c r="J473"/>
  <c r="I473"/>
  <c r="J472"/>
  <c r="I472"/>
  <c r="J471"/>
  <c r="I471"/>
  <c r="J470"/>
  <c r="I470"/>
  <c r="J469"/>
  <c r="I469"/>
  <c r="J468"/>
  <c r="I468"/>
  <c r="J467"/>
  <c r="I467"/>
  <c r="J466"/>
  <c r="I466"/>
  <c r="J465"/>
  <c r="I465"/>
  <c r="J463"/>
  <c r="I463"/>
  <c r="J462"/>
  <c r="I462"/>
  <c r="J461"/>
  <c r="I461"/>
  <c r="J458"/>
  <c r="I458"/>
  <c r="J457"/>
  <c r="I457"/>
  <c r="J455"/>
  <c r="I455"/>
  <c r="J454"/>
  <c r="I454"/>
  <c r="J453"/>
  <c r="I453"/>
  <c r="J446"/>
  <c r="I446"/>
  <c r="J445"/>
  <c r="I445"/>
  <c r="J444"/>
  <c r="I444"/>
  <c r="J443"/>
  <c r="I443"/>
  <c r="J442"/>
  <c r="I442"/>
  <c r="J441"/>
  <c r="I441"/>
  <c r="J440"/>
  <c r="I440"/>
  <c r="J439"/>
  <c r="I439"/>
  <c r="J438"/>
  <c r="I438"/>
  <c r="J435"/>
  <c r="I435"/>
  <c r="J434"/>
  <c r="I434"/>
  <c r="J433"/>
  <c r="I433"/>
  <c r="J432"/>
  <c r="I432"/>
  <c r="J431"/>
  <c r="I431"/>
  <c r="J430"/>
  <c r="I430"/>
  <c r="J429"/>
  <c r="I429"/>
  <c r="J428"/>
  <c r="I428"/>
  <c r="J427"/>
  <c r="I427"/>
  <c r="J426"/>
  <c r="I426"/>
  <c r="J425"/>
  <c r="I425"/>
  <c r="J423"/>
  <c r="I423"/>
  <c r="J421"/>
  <c r="I421"/>
  <c r="J420"/>
  <c r="I420"/>
  <c r="J419"/>
  <c r="I419"/>
  <c r="J418"/>
  <c r="I418"/>
  <c r="J416"/>
  <c r="I416"/>
  <c r="J414"/>
  <c r="I414"/>
  <c r="J411"/>
  <c r="I411"/>
  <c r="J410"/>
  <c r="I410"/>
  <c r="J409"/>
  <c r="I409"/>
  <c r="J408"/>
  <c r="I408"/>
  <c r="J407"/>
  <c r="I407"/>
  <c r="J405"/>
  <c r="I405"/>
  <c r="J403"/>
  <c r="I403"/>
  <c r="J402"/>
  <c r="I402"/>
  <c r="J401"/>
  <c r="I401"/>
  <c r="J400"/>
  <c r="I400"/>
  <c r="J399"/>
  <c r="I399"/>
  <c r="J398"/>
  <c r="I398"/>
  <c r="J397"/>
  <c r="I397"/>
  <c r="J396"/>
  <c r="I396"/>
  <c r="J395"/>
  <c r="I395"/>
  <c r="J394"/>
  <c r="I394"/>
  <c r="J393"/>
  <c r="I393"/>
  <c r="J392"/>
  <c r="I392"/>
  <c r="J391"/>
  <c r="I391"/>
  <c r="J390"/>
  <c r="I390"/>
  <c r="J389"/>
  <c r="I389"/>
  <c r="J388"/>
  <c r="I388"/>
  <c r="J387"/>
  <c r="I387"/>
  <c r="J386"/>
  <c r="I386"/>
  <c r="J385"/>
  <c r="I385"/>
  <c r="J384"/>
  <c r="I384"/>
  <c r="J383"/>
  <c r="I383"/>
  <c r="J382"/>
  <c r="I382"/>
  <c r="J381"/>
  <c r="I381"/>
  <c r="J380"/>
  <c r="I380"/>
  <c r="J379"/>
  <c r="I379"/>
  <c r="J378"/>
  <c r="I378"/>
  <c r="J377"/>
  <c r="I377"/>
  <c r="J376"/>
  <c r="I376"/>
  <c r="J375"/>
  <c r="I375"/>
  <c r="J373"/>
  <c r="I373"/>
  <c r="J372"/>
  <c r="I372"/>
  <c r="J371"/>
  <c r="I371"/>
  <c r="J370"/>
  <c r="I370"/>
  <c r="J369"/>
  <c r="I369"/>
  <c r="J368"/>
  <c r="I368"/>
  <c r="J367"/>
  <c r="I367"/>
  <c r="J364"/>
  <c r="I364"/>
  <c r="J363"/>
  <c r="I363"/>
  <c r="J362"/>
  <c r="I362"/>
  <c r="J360"/>
  <c r="I360"/>
  <c r="J358"/>
  <c r="I358"/>
  <c r="J357"/>
  <c r="I357"/>
  <c r="J356"/>
  <c r="I356"/>
  <c r="J354"/>
  <c r="I354"/>
  <c r="J353"/>
  <c r="I353"/>
  <c r="J352"/>
  <c r="I352"/>
  <c r="J351"/>
  <c r="I351"/>
  <c r="J350"/>
  <c r="I350"/>
  <c r="J349"/>
  <c r="I349"/>
  <c r="J345"/>
  <c r="I345"/>
  <c r="J344"/>
  <c r="I344"/>
  <c r="J343"/>
  <c r="I343"/>
  <c r="J342"/>
  <c r="I342"/>
  <c r="J341"/>
  <c r="I341"/>
  <c r="J340"/>
  <c r="I340"/>
  <c r="J339"/>
  <c r="I339"/>
  <c r="J338"/>
  <c r="I338"/>
  <c r="J337"/>
  <c r="I337"/>
  <c r="J336"/>
  <c r="I336"/>
  <c r="J335"/>
  <c r="I335"/>
  <c r="J334"/>
  <c r="I334"/>
  <c r="J333"/>
  <c r="I333"/>
  <c r="J332"/>
  <c r="I332"/>
  <c r="J331"/>
  <c r="I331"/>
  <c r="J330"/>
  <c r="I330"/>
  <c r="J329"/>
  <c r="I329"/>
  <c r="J328"/>
  <c r="I328"/>
  <c r="J325"/>
  <c r="I325"/>
  <c r="J324"/>
  <c r="I324"/>
  <c r="J323"/>
  <c r="I323"/>
  <c r="J322"/>
  <c r="I322"/>
  <c r="J321"/>
  <c r="I321"/>
  <c r="J320"/>
  <c r="I320"/>
  <c r="J319"/>
  <c r="I319"/>
  <c r="J318"/>
  <c r="I318"/>
  <c r="J317"/>
  <c r="I317"/>
  <c r="J316"/>
  <c r="I316"/>
  <c r="J315"/>
  <c r="I315"/>
  <c r="J314"/>
  <c r="I314"/>
  <c r="J313"/>
  <c r="I313"/>
  <c r="J312"/>
  <c r="I312"/>
  <c r="J311"/>
  <c r="I311"/>
  <c r="J310"/>
  <c r="I310"/>
  <c r="J309"/>
  <c r="I309"/>
  <c r="J308"/>
  <c r="I308"/>
  <c r="J307"/>
  <c r="I307"/>
  <c r="J306"/>
  <c r="I306"/>
  <c r="J305"/>
  <c r="I305"/>
  <c r="J304"/>
  <c r="I304"/>
  <c r="J303"/>
  <c r="I303"/>
  <c r="J302"/>
  <c r="I302"/>
  <c r="J301"/>
  <c r="I301"/>
  <c r="J300"/>
  <c r="I300"/>
  <c r="J299"/>
  <c r="I299"/>
  <c r="J298"/>
  <c r="I298"/>
  <c r="J297"/>
  <c r="I297"/>
  <c r="J294"/>
  <c r="I294"/>
  <c r="J293"/>
  <c r="I293"/>
  <c r="J281"/>
  <c r="I281"/>
  <c r="J279"/>
  <c r="I279"/>
  <c r="J277"/>
  <c r="I277"/>
  <c r="J276"/>
  <c r="I276"/>
  <c r="J275"/>
  <c r="I275"/>
  <c r="J274"/>
  <c r="I274"/>
  <c r="J273"/>
  <c r="I273"/>
  <c r="J261"/>
  <c r="I261"/>
  <c r="J260"/>
  <c r="I260"/>
  <c r="J259"/>
  <c r="I259"/>
  <c r="J258"/>
  <c r="I258"/>
  <c r="J257"/>
  <c r="I257"/>
  <c r="J256"/>
  <c r="I256"/>
  <c r="J255"/>
  <c r="I255"/>
  <c r="J253"/>
  <c r="I253"/>
  <c r="J251"/>
  <c r="I251"/>
  <c r="J249"/>
  <c r="I249"/>
  <c r="J248"/>
  <c r="I248"/>
  <c r="J247"/>
  <c r="I247"/>
  <c r="J246"/>
  <c r="I246"/>
  <c r="J245"/>
  <c r="I245"/>
  <c r="J244"/>
  <c r="I244"/>
  <c r="J243"/>
  <c r="I243"/>
  <c r="J240"/>
  <c r="I240"/>
  <c r="J239"/>
  <c r="I239"/>
  <c r="J234"/>
  <c r="I234"/>
  <c r="J233"/>
  <c r="I233"/>
  <c r="J231"/>
  <c r="I231"/>
  <c r="J230"/>
  <c r="I230"/>
  <c r="J229"/>
  <c r="I229"/>
  <c r="J228"/>
  <c r="I228"/>
  <c r="J227"/>
  <c r="I227"/>
  <c r="J225"/>
  <c r="I225"/>
  <c r="J224"/>
  <c r="I224"/>
  <c r="J223"/>
  <c r="I223"/>
  <c r="J222"/>
  <c r="I222"/>
  <c r="J220"/>
  <c r="I220"/>
  <c r="J218"/>
  <c r="I218"/>
  <c r="J217"/>
  <c r="I217"/>
  <c r="J216"/>
  <c r="I216"/>
  <c r="J215"/>
  <c r="I215"/>
  <c r="J214"/>
  <c r="I214"/>
  <c r="J213"/>
  <c r="I213"/>
  <c r="J212"/>
  <c r="I212"/>
  <c r="J211"/>
  <c r="I211"/>
  <c r="J210"/>
  <c r="I210"/>
  <c r="J209"/>
  <c r="I209"/>
  <c r="J208"/>
  <c r="I208"/>
  <c r="J207"/>
  <c r="I207"/>
  <c r="J206"/>
  <c r="I206"/>
  <c r="J205"/>
  <c r="I205"/>
  <c r="J203"/>
  <c r="I203"/>
  <c r="J200"/>
  <c r="I200"/>
  <c r="J199"/>
  <c r="I199"/>
  <c r="J193"/>
  <c r="I193"/>
  <c r="J192"/>
  <c r="I192"/>
  <c r="J190"/>
  <c r="I190"/>
  <c r="J189"/>
  <c r="I189"/>
  <c r="J187"/>
  <c r="I187"/>
  <c r="J185"/>
  <c r="I185"/>
  <c r="J183"/>
  <c r="I183"/>
  <c r="J182"/>
  <c r="I182"/>
  <c r="J179"/>
  <c r="I179"/>
  <c r="J178"/>
  <c r="I178"/>
  <c r="J176"/>
  <c r="I176"/>
  <c r="J173"/>
  <c r="I173"/>
  <c r="J172"/>
  <c r="I172"/>
  <c r="J171"/>
  <c r="I171"/>
  <c r="J170"/>
  <c r="I170"/>
  <c r="J169"/>
  <c r="I169"/>
  <c r="J168"/>
  <c r="I168"/>
  <c r="J167"/>
  <c r="I167"/>
  <c r="J166"/>
  <c r="I166"/>
  <c r="J165"/>
  <c r="I165"/>
  <c r="J164"/>
  <c r="I164"/>
  <c r="J163"/>
  <c r="I163"/>
  <c r="J162"/>
  <c r="I162"/>
  <c r="J161"/>
  <c r="I161"/>
  <c r="J160"/>
  <c r="I160"/>
  <c r="J159"/>
  <c r="I159"/>
  <c r="J158"/>
  <c r="I158"/>
  <c r="J157"/>
  <c r="I157"/>
  <c r="J155"/>
  <c r="I155"/>
  <c r="J154"/>
  <c r="I154"/>
  <c r="J150"/>
  <c r="I150"/>
  <c r="J148"/>
  <c r="I148"/>
  <c r="J147"/>
  <c r="I147"/>
  <c r="J146"/>
  <c r="I146"/>
  <c r="J144"/>
  <c r="I144"/>
  <c r="J143"/>
  <c r="I143"/>
  <c r="J138"/>
  <c r="I138"/>
  <c r="J137"/>
  <c r="I137"/>
  <c r="J135"/>
  <c r="I135"/>
  <c r="J134"/>
  <c r="I134"/>
  <c r="J133"/>
  <c r="I133"/>
  <c r="J132"/>
  <c r="I132"/>
  <c r="J130"/>
  <c r="I130"/>
  <c r="J129"/>
  <c r="I129"/>
  <c r="J128"/>
  <c r="I128"/>
  <c r="J127"/>
  <c r="I127"/>
  <c r="J125"/>
  <c r="I125"/>
  <c r="J124"/>
  <c r="I124"/>
  <c r="J123"/>
  <c r="I123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0"/>
  <c r="I110"/>
  <c r="J109"/>
  <c r="I109"/>
  <c r="J106"/>
  <c r="I106"/>
  <c r="J104"/>
  <c r="I104"/>
  <c r="J103"/>
  <c r="I103"/>
  <c r="J102"/>
  <c r="I102"/>
  <c r="J101"/>
  <c r="I101"/>
  <c r="J100"/>
  <c r="I100"/>
  <c r="J99"/>
  <c r="I99"/>
  <c r="J98"/>
  <c r="I98"/>
  <c r="J94"/>
  <c r="I94"/>
  <c r="J93"/>
  <c r="I93"/>
  <c r="J92"/>
  <c r="I92"/>
  <c r="J91"/>
  <c r="I91"/>
  <c r="J90"/>
  <c r="I90"/>
  <c r="J89"/>
  <c r="I89"/>
  <c r="J88"/>
  <c r="I88"/>
  <c r="J87"/>
  <c r="I87"/>
  <c r="J86"/>
  <c r="I86"/>
  <c r="J85"/>
  <c r="I85"/>
  <c r="J84"/>
  <c r="I84"/>
  <c r="J83"/>
  <c r="I83"/>
  <c r="J81"/>
  <c r="I81"/>
  <c r="J80"/>
  <c r="I80"/>
  <c r="J78"/>
  <c r="I78"/>
  <c r="J75"/>
  <c r="I75"/>
  <c r="J74"/>
  <c r="I74"/>
  <c r="J72"/>
  <c r="I72"/>
  <c r="J71"/>
  <c r="I71"/>
  <c r="J70"/>
  <c r="I70"/>
  <c r="J66"/>
  <c r="I66"/>
  <c r="J65"/>
  <c r="I65"/>
  <c r="J63"/>
  <c r="I63"/>
  <c r="J62"/>
  <c r="I62"/>
  <c r="J61"/>
  <c r="I61"/>
  <c r="J59"/>
  <c r="I59"/>
  <c r="J58"/>
  <c r="I58"/>
  <c r="J57"/>
  <c r="I57"/>
  <c r="J56"/>
  <c r="I56"/>
  <c r="J55"/>
  <c r="I55"/>
  <c r="J54"/>
  <c r="I54"/>
  <c r="J53"/>
  <c r="I53"/>
  <c r="J52"/>
  <c r="I52"/>
  <c r="J50"/>
  <c r="I50"/>
  <c r="J49"/>
  <c r="I49"/>
  <c r="J48"/>
  <c r="I48"/>
  <c r="J47"/>
  <c r="I47"/>
  <c r="J46"/>
  <c r="I46"/>
  <c r="J42"/>
  <c r="I42"/>
  <c r="J41"/>
  <c r="I41"/>
  <c r="J40"/>
  <c r="I40"/>
  <c r="J39"/>
  <c r="I39"/>
  <c r="J38"/>
  <c r="I38"/>
  <c r="J35"/>
  <c r="I35"/>
  <c r="J34"/>
  <c r="I34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6"/>
  <c r="I16"/>
  <c r="J15"/>
  <c r="I15"/>
  <c r="J14"/>
  <c r="I14"/>
  <c r="J13"/>
  <c r="I13"/>
  <c r="J12"/>
  <c r="I12"/>
  <c r="J11"/>
  <c r="I11"/>
  <c r="J10"/>
  <c r="I10"/>
  <c r="J8"/>
  <c r="I8"/>
  <c r="J6"/>
  <c r="I6"/>
  <c r="J5"/>
  <c r="I5"/>
  <c r="J4"/>
  <c r="I4"/>
  <c r="J3"/>
  <c r="I3"/>
  <c r="J2"/>
  <c r="I2"/>
  <c r="C504"/>
  <c r="G19" i="1"/>
  <c r="D19"/>
  <c r="C19"/>
  <c r="M49" i="19"/>
  <c r="N4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M2"/>
  <c r="L2"/>
  <c r="N2" s="1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49"/>
  <c r="G18" i="1"/>
  <c r="D18"/>
  <c r="C18"/>
  <c r="M41" i="18"/>
  <c r="N4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M2"/>
  <c r="L2"/>
  <c r="N2" s="1"/>
  <c r="C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G17" i="1"/>
  <c r="D17"/>
  <c r="C17"/>
  <c r="M471" i="17"/>
  <c r="N47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2"/>
  <c r="M2" s="1"/>
  <c r="J470"/>
  <c r="I470"/>
  <c r="J469"/>
  <c r="I469"/>
  <c r="J468"/>
  <c r="I468"/>
  <c r="J467"/>
  <c r="I467"/>
  <c r="J466"/>
  <c r="I466"/>
  <c r="J465"/>
  <c r="I465"/>
  <c r="J464"/>
  <c r="I464"/>
  <c r="J463"/>
  <c r="I463"/>
  <c r="J462"/>
  <c r="I462"/>
  <c r="J461"/>
  <c r="I461"/>
  <c r="J460"/>
  <c r="I460"/>
  <c r="J459"/>
  <c r="I459"/>
  <c r="J458"/>
  <c r="I458"/>
  <c r="J457"/>
  <c r="I457"/>
  <c r="J456"/>
  <c r="I456"/>
  <c r="J455"/>
  <c r="I455"/>
  <c r="J454"/>
  <c r="I454"/>
  <c r="J453"/>
  <c r="I453"/>
  <c r="J452"/>
  <c r="I452"/>
  <c r="J451"/>
  <c r="I451"/>
  <c r="J450"/>
  <c r="I450"/>
  <c r="J449"/>
  <c r="I449"/>
  <c r="J448"/>
  <c r="I448"/>
  <c r="J447"/>
  <c r="I447"/>
  <c r="J446"/>
  <c r="I446"/>
  <c r="J445"/>
  <c r="I445"/>
  <c r="J444"/>
  <c r="I444"/>
  <c r="J443"/>
  <c r="I443"/>
  <c r="J442"/>
  <c r="I442"/>
  <c r="J441"/>
  <c r="I441"/>
  <c r="J440"/>
  <c r="I440"/>
  <c r="J439"/>
  <c r="I439"/>
  <c r="J438"/>
  <c r="I438"/>
  <c r="J437"/>
  <c r="I437"/>
  <c r="J436"/>
  <c r="I436"/>
  <c r="J435"/>
  <c r="I435"/>
  <c r="J434"/>
  <c r="I434"/>
  <c r="J433"/>
  <c r="I433"/>
  <c r="J432"/>
  <c r="I432"/>
  <c r="J431"/>
  <c r="I431"/>
  <c r="J430"/>
  <c r="I430"/>
  <c r="J429"/>
  <c r="I429"/>
  <c r="J428"/>
  <c r="I428"/>
  <c r="J427"/>
  <c r="I427"/>
  <c r="J426"/>
  <c r="I426"/>
  <c r="J425"/>
  <c r="I425"/>
  <c r="J424"/>
  <c r="I424"/>
  <c r="J423"/>
  <c r="I423"/>
  <c r="J422"/>
  <c r="I422"/>
  <c r="J421"/>
  <c r="I421"/>
  <c r="J420"/>
  <c r="I420"/>
  <c r="J419"/>
  <c r="I419"/>
  <c r="J418"/>
  <c r="I418"/>
  <c r="J417"/>
  <c r="I417"/>
  <c r="J416"/>
  <c r="I416"/>
  <c r="J415"/>
  <c r="I415"/>
  <c r="J414"/>
  <c r="I414"/>
  <c r="J413"/>
  <c r="I413"/>
  <c r="J412"/>
  <c r="I412"/>
  <c r="J411"/>
  <c r="I411"/>
  <c r="J410"/>
  <c r="I410"/>
  <c r="J409"/>
  <c r="I409"/>
  <c r="J408"/>
  <c r="I408"/>
  <c r="J407"/>
  <c r="I407"/>
  <c r="J406"/>
  <c r="I406"/>
  <c r="J405"/>
  <c r="I405"/>
  <c r="J404"/>
  <c r="I404"/>
  <c r="J403"/>
  <c r="I403"/>
  <c r="J402"/>
  <c r="I402"/>
  <c r="J401"/>
  <c r="I401"/>
  <c r="J400"/>
  <c r="I400"/>
  <c r="J399"/>
  <c r="I399"/>
  <c r="J398"/>
  <c r="I398"/>
  <c r="J397"/>
  <c r="I397"/>
  <c r="J396"/>
  <c r="I396"/>
  <c r="J395"/>
  <c r="I395"/>
  <c r="J394"/>
  <c r="I394"/>
  <c r="J393"/>
  <c r="I393"/>
  <c r="J392"/>
  <c r="I392"/>
  <c r="J391"/>
  <c r="I391"/>
  <c r="J390"/>
  <c r="I390"/>
  <c r="J389"/>
  <c r="I389"/>
  <c r="J388"/>
  <c r="I388"/>
  <c r="J387"/>
  <c r="I387"/>
  <c r="J386"/>
  <c r="I386"/>
  <c r="J385"/>
  <c r="I385"/>
  <c r="J384"/>
  <c r="I384"/>
  <c r="J383"/>
  <c r="I383"/>
  <c r="J382"/>
  <c r="I382"/>
  <c r="J381"/>
  <c r="I381"/>
  <c r="J380"/>
  <c r="I380"/>
  <c r="J379"/>
  <c r="I379"/>
  <c r="J378"/>
  <c r="I378"/>
  <c r="J377"/>
  <c r="I377"/>
  <c r="J376"/>
  <c r="I376"/>
  <c r="J375"/>
  <c r="I375"/>
  <c r="J374"/>
  <c r="I374"/>
  <c r="J373"/>
  <c r="I373"/>
  <c r="J372"/>
  <c r="I372"/>
  <c r="J371"/>
  <c r="I371"/>
  <c r="J370"/>
  <c r="I370"/>
  <c r="J369"/>
  <c r="I369"/>
  <c r="J368"/>
  <c r="I368"/>
  <c r="J367"/>
  <c r="I367"/>
  <c r="J366"/>
  <c r="I366"/>
  <c r="J365"/>
  <c r="I365"/>
  <c r="J364"/>
  <c r="I364"/>
  <c r="J363"/>
  <c r="I363"/>
  <c r="J362"/>
  <c r="I362"/>
  <c r="J361"/>
  <c r="I361"/>
  <c r="J360"/>
  <c r="I360"/>
  <c r="J359"/>
  <c r="I359"/>
  <c r="J358"/>
  <c r="I358"/>
  <c r="J357"/>
  <c r="I357"/>
  <c r="J356"/>
  <c r="I356"/>
  <c r="J355"/>
  <c r="I355"/>
  <c r="J354"/>
  <c r="I354"/>
  <c r="J353"/>
  <c r="I353"/>
  <c r="J352"/>
  <c r="I352"/>
  <c r="J351"/>
  <c r="I351"/>
  <c r="J350"/>
  <c r="I350"/>
  <c r="J349"/>
  <c r="I349"/>
  <c r="J348"/>
  <c r="I348"/>
  <c r="J347"/>
  <c r="I347"/>
  <c r="J346"/>
  <c r="I346"/>
  <c r="J345"/>
  <c r="I345"/>
  <c r="J344"/>
  <c r="I344"/>
  <c r="J343"/>
  <c r="I343"/>
  <c r="J342"/>
  <c r="I342"/>
  <c r="J341"/>
  <c r="I341"/>
  <c r="J340"/>
  <c r="I340"/>
  <c r="J339"/>
  <c r="I339"/>
  <c r="J338"/>
  <c r="I338"/>
  <c r="J337"/>
  <c r="I337"/>
  <c r="J336"/>
  <c r="I336"/>
  <c r="J335"/>
  <c r="I335"/>
  <c r="J334"/>
  <c r="I334"/>
  <c r="J333"/>
  <c r="I333"/>
  <c r="J332"/>
  <c r="I332"/>
  <c r="J331"/>
  <c r="I331"/>
  <c r="J330"/>
  <c r="I330"/>
  <c r="J329"/>
  <c r="I329"/>
  <c r="J328"/>
  <c r="I328"/>
  <c r="J327"/>
  <c r="I327"/>
  <c r="J326"/>
  <c r="I326"/>
  <c r="J325"/>
  <c r="I325"/>
  <c r="J324"/>
  <c r="I324"/>
  <c r="J323"/>
  <c r="I323"/>
  <c r="J322"/>
  <c r="I322"/>
  <c r="J321"/>
  <c r="I321"/>
  <c r="J320"/>
  <c r="I320"/>
  <c r="J319"/>
  <c r="I319"/>
  <c r="J318"/>
  <c r="I318"/>
  <c r="J317"/>
  <c r="I317"/>
  <c r="J316"/>
  <c r="I316"/>
  <c r="J315"/>
  <c r="I315"/>
  <c r="J314"/>
  <c r="I314"/>
  <c r="J313"/>
  <c r="I313"/>
  <c r="J312"/>
  <c r="I312"/>
  <c r="J311"/>
  <c r="I311"/>
  <c r="J310"/>
  <c r="I310"/>
  <c r="J309"/>
  <c r="I309"/>
  <c r="J308"/>
  <c r="I308"/>
  <c r="J307"/>
  <c r="I307"/>
  <c r="J306"/>
  <c r="I306"/>
  <c r="J305"/>
  <c r="I305"/>
  <c r="J304"/>
  <c r="I304"/>
  <c r="J303"/>
  <c r="I303"/>
  <c r="J302"/>
  <c r="I302"/>
  <c r="J301"/>
  <c r="I301"/>
  <c r="J300"/>
  <c r="I300"/>
  <c r="J299"/>
  <c r="I299"/>
  <c r="J298"/>
  <c r="I298"/>
  <c r="J297"/>
  <c r="I297"/>
  <c r="J296"/>
  <c r="I296"/>
  <c r="J295"/>
  <c r="I295"/>
  <c r="J294"/>
  <c r="I294"/>
  <c r="J293"/>
  <c r="I293"/>
  <c r="J292"/>
  <c r="I292"/>
  <c r="J291"/>
  <c r="I291"/>
  <c r="J290"/>
  <c r="I290"/>
  <c r="J289"/>
  <c r="I289"/>
  <c r="J288"/>
  <c r="I288"/>
  <c r="J287"/>
  <c r="I287"/>
  <c r="J286"/>
  <c r="I286"/>
  <c r="J285"/>
  <c r="I285"/>
  <c r="J284"/>
  <c r="I284"/>
  <c r="J283"/>
  <c r="I283"/>
  <c r="J282"/>
  <c r="I282"/>
  <c r="J281"/>
  <c r="I281"/>
  <c r="J280"/>
  <c r="I280"/>
  <c r="J279"/>
  <c r="I279"/>
  <c r="J278"/>
  <c r="I278"/>
  <c r="J277"/>
  <c r="I277"/>
  <c r="J276"/>
  <c r="I276"/>
  <c r="J275"/>
  <c r="I275"/>
  <c r="J274"/>
  <c r="I274"/>
  <c r="J273"/>
  <c r="I273"/>
  <c r="J272"/>
  <c r="I272"/>
  <c r="J271"/>
  <c r="I271"/>
  <c r="J270"/>
  <c r="I270"/>
  <c r="J269"/>
  <c r="I269"/>
  <c r="J268"/>
  <c r="I268"/>
  <c r="J267"/>
  <c r="I267"/>
  <c r="J266"/>
  <c r="I266"/>
  <c r="J265"/>
  <c r="I265"/>
  <c r="J264"/>
  <c r="I264"/>
  <c r="J263"/>
  <c r="I263"/>
  <c r="J262"/>
  <c r="I262"/>
  <c r="J261"/>
  <c r="I261"/>
  <c r="J260"/>
  <c r="I260"/>
  <c r="J259"/>
  <c r="I259"/>
  <c r="J258"/>
  <c r="I258"/>
  <c r="J257"/>
  <c r="I257"/>
  <c r="J256"/>
  <c r="I256"/>
  <c r="J255"/>
  <c r="I255"/>
  <c r="J254"/>
  <c r="I254"/>
  <c r="J253"/>
  <c r="I253"/>
  <c r="J252"/>
  <c r="I252"/>
  <c r="J251"/>
  <c r="I251"/>
  <c r="J250"/>
  <c r="I250"/>
  <c r="J249"/>
  <c r="I249"/>
  <c r="J248"/>
  <c r="I248"/>
  <c r="J247"/>
  <c r="I247"/>
  <c r="J246"/>
  <c r="I246"/>
  <c r="J245"/>
  <c r="I245"/>
  <c r="J244"/>
  <c r="I244"/>
  <c r="J243"/>
  <c r="I243"/>
  <c r="J242"/>
  <c r="I242"/>
  <c r="J241"/>
  <c r="I241"/>
  <c r="J240"/>
  <c r="I240"/>
  <c r="J239"/>
  <c r="I239"/>
  <c r="J238"/>
  <c r="I238"/>
  <c r="J237"/>
  <c r="I237"/>
  <c r="J236"/>
  <c r="I236"/>
  <c r="J235"/>
  <c r="I235"/>
  <c r="J234"/>
  <c r="I234"/>
  <c r="J233"/>
  <c r="I233"/>
  <c r="J232"/>
  <c r="I232"/>
  <c r="J231"/>
  <c r="I231"/>
  <c r="J230"/>
  <c r="I230"/>
  <c r="J229"/>
  <c r="I229"/>
  <c r="J228"/>
  <c r="I228"/>
  <c r="J227"/>
  <c r="I227"/>
  <c r="J226"/>
  <c r="I226"/>
  <c r="J225"/>
  <c r="I225"/>
  <c r="J224"/>
  <c r="I224"/>
  <c r="J223"/>
  <c r="I223"/>
  <c r="J222"/>
  <c r="I222"/>
  <c r="J221"/>
  <c r="I221"/>
  <c r="J220"/>
  <c r="I220"/>
  <c r="J219"/>
  <c r="I219"/>
  <c r="J218"/>
  <c r="I218"/>
  <c r="J217"/>
  <c r="I217"/>
  <c r="J216"/>
  <c r="I216"/>
  <c r="J215"/>
  <c r="I215"/>
  <c r="J214"/>
  <c r="I214"/>
  <c r="J213"/>
  <c r="I213"/>
  <c r="J212"/>
  <c r="I212"/>
  <c r="J211"/>
  <c r="I211"/>
  <c r="J210"/>
  <c r="I210"/>
  <c r="J209"/>
  <c r="I209"/>
  <c r="J208"/>
  <c r="I208"/>
  <c r="J207"/>
  <c r="I207"/>
  <c r="J206"/>
  <c r="I206"/>
  <c r="J205"/>
  <c r="I205"/>
  <c r="J204"/>
  <c r="I204"/>
  <c r="J203"/>
  <c r="I203"/>
  <c r="J202"/>
  <c r="I202"/>
  <c r="J201"/>
  <c r="I201"/>
  <c r="J200"/>
  <c r="I200"/>
  <c r="J199"/>
  <c r="I199"/>
  <c r="J198"/>
  <c r="I198"/>
  <c r="J197"/>
  <c r="I197"/>
  <c r="J196"/>
  <c r="I196"/>
  <c r="J195"/>
  <c r="I195"/>
  <c r="J194"/>
  <c r="I194"/>
  <c r="J193"/>
  <c r="I193"/>
  <c r="J192"/>
  <c r="I192"/>
  <c r="J191"/>
  <c r="I191"/>
  <c r="J190"/>
  <c r="I190"/>
  <c r="J189"/>
  <c r="I189"/>
  <c r="J188"/>
  <c r="I188"/>
  <c r="J187"/>
  <c r="I187"/>
  <c r="J186"/>
  <c r="I186"/>
  <c r="J185"/>
  <c r="I185"/>
  <c r="J184"/>
  <c r="I184"/>
  <c r="J183"/>
  <c r="I183"/>
  <c r="J182"/>
  <c r="I182"/>
  <c r="J181"/>
  <c r="I181"/>
  <c r="J180"/>
  <c r="I180"/>
  <c r="J179"/>
  <c r="I179"/>
  <c r="J178"/>
  <c r="I178"/>
  <c r="J177"/>
  <c r="I177"/>
  <c r="J176"/>
  <c r="I176"/>
  <c r="J175"/>
  <c r="I175"/>
  <c r="J174"/>
  <c r="I174"/>
  <c r="J173"/>
  <c r="I173"/>
  <c r="J172"/>
  <c r="I172"/>
  <c r="J171"/>
  <c r="I171"/>
  <c r="J170"/>
  <c r="I170"/>
  <c r="J169"/>
  <c r="I169"/>
  <c r="J168"/>
  <c r="I168"/>
  <c r="J167"/>
  <c r="I167"/>
  <c r="J166"/>
  <c r="I166"/>
  <c r="J165"/>
  <c r="I165"/>
  <c r="J164"/>
  <c r="I164"/>
  <c r="J163"/>
  <c r="I163"/>
  <c r="J162"/>
  <c r="I162"/>
  <c r="J161"/>
  <c r="I161"/>
  <c r="J160"/>
  <c r="I160"/>
  <c r="J159"/>
  <c r="I159"/>
  <c r="J158"/>
  <c r="I158"/>
  <c r="J157"/>
  <c r="I157"/>
  <c r="J156"/>
  <c r="I156"/>
  <c r="J155"/>
  <c r="I155"/>
  <c r="J154"/>
  <c r="I154"/>
  <c r="J153"/>
  <c r="I153"/>
  <c r="J152"/>
  <c r="I152"/>
  <c r="J151"/>
  <c r="I151"/>
  <c r="J150"/>
  <c r="I150"/>
  <c r="J149"/>
  <c r="I149"/>
  <c r="J148"/>
  <c r="I148"/>
  <c r="J147"/>
  <c r="I147"/>
  <c r="J146"/>
  <c r="I146"/>
  <c r="J145"/>
  <c r="I145"/>
  <c r="J144"/>
  <c r="I144"/>
  <c r="J143"/>
  <c r="I143"/>
  <c r="J142"/>
  <c r="I142"/>
  <c r="J141"/>
  <c r="I141"/>
  <c r="J140"/>
  <c r="I140"/>
  <c r="J139"/>
  <c r="I139"/>
  <c r="J138"/>
  <c r="I138"/>
  <c r="J137"/>
  <c r="I137"/>
  <c r="J136"/>
  <c r="I136"/>
  <c r="J135"/>
  <c r="I135"/>
  <c r="J134"/>
  <c r="I134"/>
  <c r="J133"/>
  <c r="I133"/>
  <c r="J132"/>
  <c r="I132"/>
  <c r="J131"/>
  <c r="I131"/>
  <c r="J130"/>
  <c r="I130"/>
  <c r="J129"/>
  <c r="I129"/>
  <c r="J128"/>
  <c r="I128"/>
  <c r="J127"/>
  <c r="I127"/>
  <c r="J126"/>
  <c r="I126"/>
  <c r="J125"/>
  <c r="I125"/>
  <c r="J124"/>
  <c r="I124"/>
  <c r="J123"/>
  <c r="I123"/>
  <c r="J122"/>
  <c r="I122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1"/>
  <c r="I111"/>
  <c r="J110"/>
  <c r="I110"/>
  <c r="J109"/>
  <c r="I109"/>
  <c r="J108"/>
  <c r="I108"/>
  <c r="J107"/>
  <c r="I107"/>
  <c r="J106"/>
  <c r="I106"/>
  <c r="J105"/>
  <c r="I105"/>
  <c r="J104"/>
  <c r="I104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1"/>
  <c r="I91"/>
  <c r="J90"/>
  <c r="I90"/>
  <c r="J89"/>
  <c r="I89"/>
  <c r="J88"/>
  <c r="I88"/>
  <c r="J87"/>
  <c r="I87"/>
  <c r="J86"/>
  <c r="I86"/>
  <c r="J85"/>
  <c r="I85"/>
  <c r="J84"/>
  <c r="I84"/>
  <c r="J83"/>
  <c r="I83"/>
  <c r="J82"/>
  <c r="I82"/>
  <c r="J81"/>
  <c r="I81"/>
  <c r="J80"/>
  <c r="I80"/>
  <c r="J79"/>
  <c r="I79"/>
  <c r="J78"/>
  <c r="I78"/>
  <c r="J77"/>
  <c r="I77"/>
  <c r="J76"/>
  <c r="I76"/>
  <c r="J75"/>
  <c r="I75"/>
  <c r="J74"/>
  <c r="I74"/>
  <c r="J73"/>
  <c r="I73"/>
  <c r="J72"/>
  <c r="I72"/>
  <c r="J71"/>
  <c r="I71"/>
  <c r="J70"/>
  <c r="I70"/>
  <c r="J69"/>
  <c r="I69"/>
  <c r="J68"/>
  <c r="I68"/>
  <c r="J67"/>
  <c r="I67"/>
  <c r="J66"/>
  <c r="I66"/>
  <c r="J65"/>
  <c r="I65"/>
  <c r="J64"/>
  <c r="I64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471"/>
  <c r="G16" i="1"/>
  <c r="D16"/>
  <c r="C16"/>
  <c r="M138" i="16"/>
  <c r="N13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2"/>
  <c r="M2" s="1"/>
  <c r="J137"/>
  <c r="I137"/>
  <c r="J136"/>
  <c r="I136"/>
  <c r="J135"/>
  <c r="I135"/>
  <c r="J134"/>
  <c r="I134"/>
  <c r="J133"/>
  <c r="I133"/>
  <c r="J132"/>
  <c r="I132"/>
  <c r="J131"/>
  <c r="I131"/>
  <c r="J130"/>
  <c r="I130"/>
  <c r="J129"/>
  <c r="I129"/>
  <c r="J128"/>
  <c r="I128"/>
  <c r="J127"/>
  <c r="I127"/>
  <c r="J126"/>
  <c r="I126"/>
  <c r="J125"/>
  <c r="I125"/>
  <c r="J124"/>
  <c r="I124"/>
  <c r="J123"/>
  <c r="I123"/>
  <c r="J122"/>
  <c r="I122"/>
  <c r="J121"/>
  <c r="I121"/>
  <c r="J120"/>
  <c r="I120"/>
  <c r="J119"/>
  <c r="I119"/>
  <c r="J118"/>
  <c r="I118"/>
  <c r="J117"/>
  <c r="I117"/>
  <c r="J116"/>
  <c r="I116"/>
  <c r="J115"/>
  <c r="I115"/>
  <c r="J114"/>
  <c r="I114"/>
  <c r="J113"/>
  <c r="I113"/>
  <c r="J112"/>
  <c r="I112"/>
  <c r="J111"/>
  <c r="I111"/>
  <c r="J110"/>
  <c r="I110"/>
  <c r="J109"/>
  <c r="I109"/>
  <c r="J108"/>
  <c r="I108"/>
  <c r="J107"/>
  <c r="I107"/>
  <c r="J106"/>
  <c r="I106"/>
  <c r="J105"/>
  <c r="I105"/>
  <c r="J104"/>
  <c r="I104"/>
  <c r="J103"/>
  <c r="I103"/>
  <c r="J102"/>
  <c r="I102"/>
  <c r="J101"/>
  <c r="I101"/>
  <c r="J100"/>
  <c r="I100"/>
  <c r="J99"/>
  <c r="I99"/>
  <c r="J98"/>
  <c r="I98"/>
  <c r="J97"/>
  <c r="I97"/>
  <c r="J96"/>
  <c r="I96"/>
  <c r="J95"/>
  <c r="I95"/>
  <c r="J94"/>
  <c r="I94"/>
  <c r="J93"/>
  <c r="I93"/>
  <c r="J92"/>
  <c r="I92"/>
  <c r="J91"/>
  <c r="I91"/>
  <c r="J90"/>
  <c r="I90"/>
  <c r="J89"/>
  <c r="I89"/>
  <c r="J88"/>
  <c r="I88"/>
  <c r="J87"/>
  <c r="I87"/>
  <c r="J86"/>
  <c r="I86"/>
  <c r="J85"/>
  <c r="I85"/>
  <c r="J84"/>
  <c r="I84"/>
  <c r="J83"/>
  <c r="I83"/>
  <c r="J82"/>
  <c r="I82"/>
  <c r="J81"/>
  <c r="I81"/>
  <c r="J80"/>
  <c r="I80"/>
  <c r="J79"/>
  <c r="I79"/>
  <c r="J78"/>
  <c r="I78"/>
  <c r="J77"/>
  <c r="I77"/>
  <c r="J76"/>
  <c r="I76"/>
  <c r="J75"/>
  <c r="I75"/>
  <c r="J74"/>
  <c r="I74"/>
  <c r="J73"/>
  <c r="I73"/>
  <c r="J72"/>
  <c r="I72"/>
  <c r="J71"/>
  <c r="I71"/>
  <c r="J70"/>
  <c r="I70"/>
  <c r="J69"/>
  <c r="I69"/>
  <c r="J68"/>
  <c r="I68"/>
  <c r="J67"/>
  <c r="I67"/>
  <c r="J66"/>
  <c r="I66"/>
  <c r="J65"/>
  <c r="I65"/>
  <c r="J64"/>
  <c r="I64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138"/>
  <c r="G15" i="1"/>
  <c r="D15"/>
  <c r="C15"/>
  <c r="M68" i="15"/>
  <c r="N6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M2"/>
  <c r="L2"/>
  <c r="N2" s="1"/>
  <c r="J67"/>
  <c r="I67"/>
  <c r="J66"/>
  <c r="I66"/>
  <c r="J65"/>
  <c r="I65"/>
  <c r="J64"/>
  <c r="I64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68"/>
  <c r="G14" i="1"/>
  <c r="D14"/>
  <c r="C14"/>
  <c r="M61" i="14"/>
  <c r="N6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M2"/>
  <c r="L2"/>
  <c r="N2" s="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8"/>
  <c r="I48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7"/>
  <c r="I7"/>
  <c r="J6"/>
  <c r="I6"/>
  <c r="J5"/>
  <c r="I5"/>
  <c r="J4"/>
  <c r="I4"/>
  <c r="J3"/>
  <c r="I3"/>
  <c r="J2"/>
  <c r="I2"/>
  <c r="C61"/>
  <c r="G13" i="1"/>
  <c r="D13"/>
  <c r="C13"/>
  <c r="N2" i="13"/>
  <c r="M2"/>
  <c r="O2" s="1"/>
  <c r="K2"/>
  <c r="J2"/>
  <c r="C12" i="1"/>
  <c r="M2" i="12"/>
  <c r="K2"/>
  <c r="J2"/>
  <c r="G11" i="1"/>
  <c r="D11"/>
  <c r="C11"/>
  <c r="N6" i="11"/>
  <c r="O6"/>
  <c r="O3"/>
  <c r="O4"/>
  <c r="O5"/>
  <c r="D6"/>
  <c r="N3"/>
  <c r="N4"/>
  <c r="N5"/>
  <c r="M3"/>
  <c r="M4"/>
  <c r="M5"/>
  <c r="M2"/>
  <c r="N2" s="1"/>
  <c r="K5"/>
  <c r="J5"/>
  <c r="K4"/>
  <c r="J4"/>
  <c r="K3"/>
  <c r="J3"/>
  <c r="K2"/>
  <c r="J2"/>
  <c r="C10" i="1"/>
  <c r="M2" i="10"/>
  <c r="O2" s="1"/>
  <c r="G10" i="1" s="1"/>
  <c r="K2" i="10"/>
  <c r="J2"/>
  <c r="N2" s="1"/>
  <c r="D10" i="1" s="1"/>
  <c r="G9"/>
  <c r="D9"/>
  <c r="C9"/>
  <c r="N2" i="9"/>
  <c r="M2"/>
  <c r="O2" s="1"/>
  <c r="K2"/>
  <c r="J2"/>
  <c r="G8" i="1"/>
  <c r="D8"/>
  <c r="C8"/>
  <c r="N2" i="8"/>
  <c r="M2"/>
  <c r="O2" s="1"/>
  <c r="K2"/>
  <c r="J2"/>
  <c r="G7" i="1"/>
  <c r="D7"/>
  <c r="C7"/>
  <c r="N2" i="7"/>
  <c r="M2"/>
  <c r="O2" s="1"/>
  <c r="K2"/>
  <c r="J2"/>
  <c r="G6" i="1"/>
  <c r="D6"/>
  <c r="C6"/>
  <c r="N5" i="6"/>
  <c r="O5"/>
  <c r="O3"/>
  <c r="O4"/>
  <c r="N3"/>
  <c r="N4"/>
  <c r="M3"/>
  <c r="M4"/>
  <c r="D5"/>
  <c r="N2"/>
  <c r="M2"/>
  <c r="O2" s="1"/>
  <c r="K3"/>
  <c r="K4"/>
  <c r="J3"/>
  <c r="J4"/>
  <c r="K2"/>
  <c r="J2"/>
  <c r="G5" i="1"/>
  <c r="D5"/>
  <c r="C5"/>
  <c r="M11" i="5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L2"/>
  <c r="N2" s="1"/>
  <c r="J3"/>
  <c r="J4"/>
  <c r="J5"/>
  <c r="J6"/>
  <c r="J7"/>
  <c r="J8"/>
  <c r="J9"/>
  <c r="J10"/>
  <c r="I3"/>
  <c r="I4"/>
  <c r="I5"/>
  <c r="I6"/>
  <c r="I7"/>
  <c r="I8"/>
  <c r="I9"/>
  <c r="I10"/>
  <c r="J2"/>
  <c r="I2"/>
  <c r="C11"/>
  <c r="M9" i="3"/>
  <c r="N9"/>
  <c r="N3"/>
  <c r="N4"/>
  <c r="N5"/>
  <c r="N6"/>
  <c r="N7"/>
  <c r="N8"/>
  <c r="M3"/>
  <c r="M4"/>
  <c r="M5"/>
  <c r="M6"/>
  <c r="M7"/>
  <c r="M8"/>
  <c r="L3"/>
  <c r="L4"/>
  <c r="L5"/>
  <c r="L6"/>
  <c r="L7"/>
  <c r="L8"/>
  <c r="L2"/>
  <c r="M2" s="1"/>
  <c r="N2" i="12" l="1"/>
  <c r="D12" i="1" s="1"/>
  <c r="N2" i="17"/>
  <c r="N2" i="16"/>
  <c r="O2" i="12"/>
  <c r="G12" i="1" s="1"/>
  <c r="O2" i="11"/>
  <c r="N2" i="3"/>
  <c r="J8" l="1"/>
  <c r="I8"/>
  <c r="J6"/>
  <c r="I6"/>
  <c r="J5"/>
  <c r="I5"/>
  <c r="J7"/>
  <c r="I7"/>
  <c r="J4"/>
  <c r="I4"/>
  <c r="J3"/>
  <c r="I3"/>
  <c r="J2"/>
  <c r="I2"/>
  <c r="C9" l="1"/>
</calcChain>
</file>

<file path=xl/sharedStrings.xml><?xml version="1.0" encoding="utf-8"?>
<sst xmlns="http://schemas.openxmlformats.org/spreadsheetml/2006/main" count="1921" uniqueCount="106">
  <si>
    <t>Project Number</t>
  </si>
  <si>
    <t>Project Name</t>
  </si>
  <si>
    <t>KSC Landscape Fertilizer Reduction</t>
  </si>
  <si>
    <t>KSC Citrus Grove Termination N6-1009</t>
  </si>
  <si>
    <t>KSC Citrus Grove Termination Jerome Rd East</t>
  </si>
  <si>
    <t xml:space="preserve">KSC Citrus Grove Termination  TEL-IV </t>
  </si>
  <si>
    <t>Vertical Processing Facility M7-1469</t>
  </si>
  <si>
    <t>Spacecraft Assembly Encapsulation Facility 2 M7-1210</t>
  </si>
  <si>
    <t>Central Heat Plant   M6-595</t>
  </si>
  <si>
    <t>Utility Shops     K6-1246</t>
  </si>
  <si>
    <t>Fire Station 2  K6-1198</t>
  </si>
  <si>
    <t>Vehicle Loading Ramp  M7-0651</t>
  </si>
  <si>
    <t>Hypergol Module Storage East  M7-1412</t>
  </si>
  <si>
    <t>Hypergol Module Storage West M7-1410</t>
  </si>
  <si>
    <t>C21D Impoundment</t>
  </si>
  <si>
    <t>C21C South Impoundment</t>
  </si>
  <si>
    <t>C21C North Impoundment</t>
  </si>
  <si>
    <t>C21B Impoundment</t>
  </si>
  <si>
    <t>T28A Impoundment</t>
  </si>
  <si>
    <t>T30   Impoundment</t>
  </si>
  <si>
    <t>AFI Impoundment</t>
  </si>
  <si>
    <t>Region I Stormwater Management System</t>
  </si>
  <si>
    <t>KSC-1</t>
  </si>
  <si>
    <t>KSC-2</t>
  </si>
  <si>
    <t>KSC-3</t>
  </si>
  <si>
    <t>KSC-4</t>
  </si>
  <si>
    <t>KSC-5</t>
  </si>
  <si>
    <t>KSC-6</t>
  </si>
  <si>
    <t>KSC-7</t>
  </si>
  <si>
    <t>KSC-8</t>
  </si>
  <si>
    <t>KSC-9</t>
  </si>
  <si>
    <t>KSC-10</t>
  </si>
  <si>
    <t>KSC-11</t>
  </si>
  <si>
    <t>KSC-12</t>
  </si>
  <si>
    <t>KSC-13</t>
  </si>
  <si>
    <t>KSC-14</t>
  </si>
  <si>
    <t>KSC-15</t>
  </si>
  <si>
    <t>KSC-16</t>
  </si>
  <si>
    <t>KSC-17</t>
  </si>
  <si>
    <t>KSC-18</t>
  </si>
  <si>
    <t>KSC-19</t>
  </si>
  <si>
    <t>KSC-20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</si>
  <si>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</si>
  <si>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</si>
  <si>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</si>
  <si>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</si>
  <si>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</si>
  <si>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</si>
  <si>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</si>
  <si>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</si>
  <si>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</si>
  <si>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</si>
  <si>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</si>
  <si>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</si>
  <si>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</si>
  <si>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</si>
  <si>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</si>
  <si>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Entity</t>
  </si>
  <si>
    <t>KSC</t>
  </si>
  <si>
    <t>EMC TN</t>
  </si>
  <si>
    <t>EMC TP</t>
  </si>
  <si>
    <t>Annual Runoff (m3)</t>
  </si>
  <si>
    <t>TN Load (lbs/yr)</t>
  </si>
  <si>
    <t>TP Load (lbs/yr)</t>
  </si>
  <si>
    <t xml:space="preserve">EMC TN </t>
  </si>
  <si>
    <t>Not in the basin</t>
  </si>
  <si>
    <t>Outside model boundary</t>
  </si>
  <si>
    <t>N/A</t>
  </si>
  <si>
    <t xml:space="preserve">residence time = </t>
  </si>
  <si>
    <t>(wet pond volume)/(annual runoff)</t>
  </si>
  <si>
    <t>wet pond volume:</t>
  </si>
  <si>
    <t>ac-ft</t>
  </si>
  <si>
    <t>annual runoff:</t>
  </si>
  <si>
    <t>ac-ft/yr</t>
  </si>
  <si>
    <t>retention time</t>
  </si>
  <si>
    <t>TP efficiency</t>
  </si>
  <si>
    <t>%</t>
  </si>
  <si>
    <t>TN efficiency</t>
  </si>
  <si>
    <t>Project KSC-20</t>
  </si>
  <si>
    <t>days</t>
  </si>
  <si>
    <t>Annual Runoff (ac-ft)</t>
  </si>
  <si>
    <t>TN (lbs/yr)</t>
  </si>
  <si>
    <t>TP (lbs/yr)</t>
  </si>
  <si>
    <t>Total Credit</t>
  </si>
  <si>
    <t>HYDRO_GRP</t>
  </si>
  <si>
    <t>B/D</t>
  </si>
  <si>
    <t>C/D</t>
  </si>
  <si>
    <t>After facility demolition</t>
  </si>
  <si>
    <t>reduction</t>
  </si>
  <si>
    <t>U</t>
  </si>
  <si>
    <t>difference</t>
  </si>
  <si>
    <t>No credit - ecosystem restoration</t>
  </si>
  <si>
    <t>previously fertilized: 200 acres with 60 tons/yr of 16-4-8 fertilizer</t>
  </si>
  <si>
    <t>now fertilize: 45 acres with 20 tons/yr of 15-0-15 fertilizer</t>
  </si>
  <si>
    <t>previous application rate = (60 tons/yr * 2000 lbs/ton)/200 acres = 600 lbs/ac/yr</t>
  </si>
  <si>
    <t>P application = 600 lbs/ac/yr * 4% = 24 lbs/ac/yr</t>
  </si>
  <si>
    <t>N application = 600 lbs/ac/yr * 16% = 96 lbs/ac/yr</t>
  </si>
  <si>
    <t>Washout rate from FDOT Lower St. Johns River BMAP study</t>
  </si>
  <si>
    <t>N washout = (3.050 kg/yr *53 inches of rain/year * 96 lbs/ac/year)/(50 inches of rain/year * 42.4 lbs/ac/yr) = 7.32 kg/ac</t>
  </si>
  <si>
    <t>P washout = (1.340 kg/yr *53 inches of rain/year * 24 lbs/ac/year)/(50 inches of rain/year * 42.4 lbs/ac/yr) = 0.804 kg/ac</t>
  </si>
  <si>
    <t>Reduction Credit</t>
  </si>
  <si>
    <t>TN</t>
  </si>
  <si>
    <t>7.32 kg/ac * 2.2 lbs/kg * 155 acres = 2496 lbs/yr</t>
  </si>
  <si>
    <t>0.804 kg/ac * 2.2 lbs/kg * 200 acres = 353.8 lbs/yr</t>
  </si>
  <si>
    <t>lbs/yr</t>
  </si>
  <si>
    <t>TP</t>
  </si>
</sst>
</file>

<file path=xl/styles.xml><?xml version="1.0" encoding="utf-8"?>
<styleSheet xmlns="http://schemas.openxmlformats.org/spreadsheetml/2006/main">
  <numFmts count="5">
    <numFmt numFmtId="164" formatCode="0.00000000000"/>
    <numFmt numFmtId="165" formatCode="0.0000000000"/>
    <numFmt numFmtId="166" formatCode="0.000"/>
    <numFmt numFmtId="167" formatCode="0.0"/>
    <numFmt numFmtId="168" formatCode="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Font="1"/>
    <xf numFmtId="0" fontId="4" fillId="0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1" fillId="0" borderId="1" xfId="0" applyFont="1" applyBorder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167" fontId="0" fillId="0" borderId="0" xfId="0" applyNumberFormat="1"/>
    <xf numFmtId="167" fontId="1" fillId="0" borderId="1" xfId="0" applyNumberFormat="1" applyFont="1" applyBorder="1"/>
    <xf numFmtId="1" fontId="1" fillId="0" borderId="1" xfId="0" applyNumberFormat="1" applyFont="1" applyBorder="1"/>
    <xf numFmtId="3" fontId="1" fillId="0" borderId="1" xfId="0" applyNumberFormat="1" applyFont="1" applyBorder="1"/>
    <xf numFmtId="0" fontId="5" fillId="0" borderId="0" xfId="0" applyFont="1"/>
    <xf numFmtId="168" fontId="1" fillId="0" borderId="1" xfId="0" applyNumberFormat="1" applyFont="1" applyBorder="1"/>
    <xf numFmtId="0" fontId="0" fillId="0" borderId="0" xfId="0" applyFont="1"/>
    <xf numFmtId="1" fontId="0" fillId="0" borderId="0" xfId="0" applyNumberFormat="1" applyFont="1"/>
    <xf numFmtId="0" fontId="5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5" fillId="0" borderId="0" xfId="0" applyNumberFormat="1" applyFont="1" applyFill="1" applyBorder="1"/>
    <xf numFmtId="168" fontId="5" fillId="0" borderId="0" xfId="0" applyNumberFormat="1" applyFont="1"/>
    <xf numFmtId="1" fontId="0" fillId="3" borderId="0" xfId="0" applyNumberFormat="1" applyFill="1"/>
    <xf numFmtId="167" fontId="0" fillId="3" borderId="0" xfId="0" applyNumberFormat="1" applyFill="1"/>
    <xf numFmtId="167" fontId="1" fillId="0" borderId="1" xfId="0" applyNumberFormat="1" applyFont="1" applyFill="1" applyBorder="1"/>
    <xf numFmtId="1" fontId="1" fillId="0" borderId="1" xfId="0" applyNumberFormat="1" applyFont="1" applyFill="1" applyBorder="1"/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167" fontId="0" fillId="0" borderId="1" xfId="0" applyNumberFormat="1" applyFill="1" applyBorder="1" applyAlignment="1">
      <alignment wrapText="1"/>
    </xf>
    <xf numFmtId="3" fontId="0" fillId="0" borderId="1" xfId="0" applyNumberFormat="1" applyFill="1" applyBorder="1"/>
    <xf numFmtId="168" fontId="1" fillId="0" borderId="1" xfId="0" applyNumberFormat="1" applyFont="1" applyFill="1" applyBorder="1"/>
    <xf numFmtId="3" fontId="1" fillId="0" borderId="1" xfId="0" applyNumberFormat="1" applyFont="1" applyFill="1" applyBorder="1"/>
    <xf numFmtId="167" fontId="0" fillId="0" borderId="1" xfId="0" applyNumberForma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zoomScaleNormal="100" workbookViewId="0">
      <selection activeCell="B5" sqref="B5"/>
    </sheetView>
  </sheetViews>
  <sheetFormatPr defaultRowHeight="15"/>
  <cols>
    <col min="1" max="1" width="15.28515625" style="1" bestFit="1" customWidth="1"/>
    <col min="2" max="2" width="21.7109375" style="1" customWidth="1"/>
    <col min="3" max="3" width="11.7109375" style="1" bestFit="1" customWidth="1"/>
    <col min="4" max="4" width="13.28515625" style="1" customWidth="1"/>
    <col min="5" max="5" width="21.28515625" style="1" customWidth="1"/>
    <col min="6" max="6" width="9.85546875" style="1" customWidth="1"/>
    <col min="7" max="7" width="12.42578125" style="1" bestFit="1" customWidth="1"/>
    <col min="8" max="8" width="20.5703125" style="1" customWidth="1"/>
    <col min="9" max="9" width="10.140625" style="1" bestFit="1" customWidth="1"/>
    <col min="10" max="16384" width="9.140625" style="1"/>
  </cols>
  <sheetData>
    <row r="1" spans="1:9" ht="30">
      <c r="A1" s="3" t="s">
        <v>0</v>
      </c>
      <c r="B1" s="3" t="s">
        <v>1</v>
      </c>
      <c r="C1" s="4" t="s">
        <v>42</v>
      </c>
      <c r="D1" s="4" t="s">
        <v>43</v>
      </c>
      <c r="E1" s="4" t="s">
        <v>44</v>
      </c>
      <c r="F1" s="4" t="s">
        <v>45</v>
      </c>
      <c r="G1" s="4" t="s">
        <v>46</v>
      </c>
      <c r="H1" s="4" t="s">
        <v>47</v>
      </c>
      <c r="I1" s="4" t="s">
        <v>48</v>
      </c>
    </row>
    <row r="2" spans="1:9" ht="30">
      <c r="A2" s="2" t="s">
        <v>22</v>
      </c>
      <c r="B2" s="2" t="s">
        <v>2</v>
      </c>
      <c r="C2" s="32">
        <v>200</v>
      </c>
      <c r="D2" s="33">
        <v>19200</v>
      </c>
      <c r="E2" s="29" t="s">
        <v>67</v>
      </c>
      <c r="F2" s="35">
        <f>'1 Fertilizer Reduction'!B17</f>
        <v>2496</v>
      </c>
      <c r="G2" s="34">
        <v>4800</v>
      </c>
      <c r="H2" s="29" t="s">
        <v>67</v>
      </c>
      <c r="I2" s="30">
        <f>'1 Fertilizer Reduction'!B18</f>
        <v>353.8</v>
      </c>
    </row>
    <row r="3" spans="1:9" ht="30">
      <c r="A3" s="2" t="s">
        <v>23</v>
      </c>
      <c r="B3" s="2" t="s">
        <v>3</v>
      </c>
      <c r="C3" s="36" t="s">
        <v>66</v>
      </c>
      <c r="D3" s="5"/>
      <c r="E3" s="5"/>
      <c r="F3" s="5">
        <v>0</v>
      </c>
      <c r="G3" s="12"/>
      <c r="H3" s="5"/>
      <c r="I3" s="5">
        <v>0</v>
      </c>
    </row>
    <row r="4" spans="1:9" ht="45">
      <c r="A4" s="2" t="s">
        <v>24</v>
      </c>
      <c r="B4" s="2" t="s">
        <v>4</v>
      </c>
      <c r="C4" s="12">
        <f>'3 Citrus Jerome Road'!C27</f>
        <v>0.21907850470000001</v>
      </c>
      <c r="D4" s="13">
        <f>'3 Citrus Jerome Road'!M27</f>
        <v>0</v>
      </c>
      <c r="E4" s="5">
        <v>0</v>
      </c>
      <c r="F4" s="5">
        <v>0</v>
      </c>
      <c r="G4" s="12">
        <f>'3 Citrus Jerome Road'!N27</f>
        <v>0</v>
      </c>
      <c r="H4" s="5">
        <v>0</v>
      </c>
      <c r="I4" s="5">
        <v>0</v>
      </c>
    </row>
    <row r="5" spans="1:9" ht="30">
      <c r="A5" s="2" t="s">
        <v>25</v>
      </c>
      <c r="B5" s="2" t="s">
        <v>5</v>
      </c>
      <c r="C5" s="12">
        <f>'4 Citrus TEL-IV'!C11</f>
        <v>0.13848097849999999</v>
      </c>
      <c r="D5" s="13">
        <f>'4 Citrus TEL-IV'!M11</f>
        <v>0</v>
      </c>
      <c r="E5" s="5">
        <v>0</v>
      </c>
      <c r="F5" s="5">
        <v>0</v>
      </c>
      <c r="G5" s="12">
        <f>'4 Citrus TEL-IV'!N11</f>
        <v>0</v>
      </c>
      <c r="H5" s="5">
        <v>0</v>
      </c>
      <c r="I5" s="5">
        <v>0</v>
      </c>
    </row>
    <row r="6" spans="1:9" ht="30">
      <c r="A6" s="2" t="s">
        <v>26</v>
      </c>
      <c r="B6" s="2" t="s">
        <v>6</v>
      </c>
      <c r="C6" s="27">
        <f>'5 Vert Processing'!D5</f>
        <v>2.3177266163999999</v>
      </c>
      <c r="D6" s="28">
        <f>'5 Vert Processing'!N5</f>
        <v>38</v>
      </c>
      <c r="E6" s="29" t="s">
        <v>67</v>
      </c>
      <c r="F6" s="28">
        <f>'5 Vert Processing'!N15</f>
        <v>24</v>
      </c>
      <c r="G6" s="27">
        <f>'5 Vert Processing'!O5</f>
        <v>10.199999999999999</v>
      </c>
      <c r="H6" s="29" t="s">
        <v>67</v>
      </c>
      <c r="I6" s="30">
        <f>'5 Vert Processing'!O15</f>
        <v>9.3999999999999986</v>
      </c>
    </row>
    <row r="7" spans="1:9" ht="45">
      <c r="A7" s="2" t="s">
        <v>27</v>
      </c>
      <c r="B7" s="2" t="s">
        <v>7</v>
      </c>
      <c r="C7" s="27">
        <f>'6 Spacecraft Assembly'!D2</f>
        <v>1.1547948389</v>
      </c>
      <c r="D7" s="28">
        <f>'6 Spacecraft Assembly'!N2</f>
        <v>19</v>
      </c>
      <c r="E7" s="29" t="s">
        <v>67</v>
      </c>
      <c r="F7" s="28">
        <f>'6 Spacecraft Assembly'!N9</f>
        <v>15</v>
      </c>
      <c r="G7" s="27">
        <f>'6 Spacecraft Assembly'!O2</f>
        <v>5.0999999999999996</v>
      </c>
      <c r="H7" s="29" t="s">
        <v>67</v>
      </c>
      <c r="I7" s="30">
        <f>'6 Spacecraft Assembly'!O9</f>
        <v>4.8999999999999995</v>
      </c>
    </row>
    <row r="8" spans="1:9" ht="30">
      <c r="A8" s="2" t="s">
        <v>28</v>
      </c>
      <c r="B8" s="2" t="s">
        <v>8</v>
      </c>
      <c r="C8" s="27">
        <f>'7 Central Heat Plant'!D2</f>
        <v>0.21735097370000001</v>
      </c>
      <c r="D8" s="28">
        <f>'7 Central Heat Plant'!N2</f>
        <v>4</v>
      </c>
      <c r="E8" s="29" t="s">
        <v>67</v>
      </c>
      <c r="F8" s="28">
        <f>'7 Central Heat Plant'!N8</f>
        <v>3</v>
      </c>
      <c r="G8" s="27">
        <f>'7 Central Heat Plant'!O2</f>
        <v>1</v>
      </c>
      <c r="H8" s="29" t="s">
        <v>67</v>
      </c>
      <c r="I8" s="30">
        <f>'7 Central Heat Plant'!O8</f>
        <v>1</v>
      </c>
    </row>
    <row r="9" spans="1:9">
      <c r="A9" s="2" t="s">
        <v>29</v>
      </c>
      <c r="B9" s="2" t="s">
        <v>9</v>
      </c>
      <c r="C9" s="27">
        <f>'8 Utility Shops'!D2</f>
        <v>0.25776712600000001</v>
      </c>
      <c r="D9" s="28">
        <f>'8 Utility Shops'!N2</f>
        <v>4</v>
      </c>
      <c r="E9" s="29" t="s">
        <v>67</v>
      </c>
      <c r="F9" s="28">
        <f>'8 Utility Shops'!N8</f>
        <v>3</v>
      </c>
      <c r="G9" s="27">
        <f>'8 Utility Shops'!O2</f>
        <v>1.1000000000000001</v>
      </c>
      <c r="H9" s="29" t="s">
        <v>67</v>
      </c>
      <c r="I9" s="30">
        <f>'8 Utility Shops'!O8</f>
        <v>1</v>
      </c>
    </row>
    <row r="10" spans="1:9">
      <c r="A10" s="2" t="s">
        <v>30</v>
      </c>
      <c r="B10" s="2" t="s">
        <v>10</v>
      </c>
      <c r="C10" s="27">
        <f>'9 Fire Station'!D2</f>
        <v>0.3702314531</v>
      </c>
      <c r="D10" s="28">
        <f>'9 Fire Station'!N2</f>
        <v>6</v>
      </c>
      <c r="E10" s="29" t="s">
        <v>67</v>
      </c>
      <c r="F10" s="28">
        <f>'9 Fire Station'!N8</f>
        <v>5</v>
      </c>
      <c r="G10" s="27">
        <f>'9 Fire Station'!O2</f>
        <v>1.6</v>
      </c>
      <c r="H10" s="29" t="s">
        <v>67</v>
      </c>
      <c r="I10" s="30">
        <f>'9 Fire Station'!O8</f>
        <v>1.5</v>
      </c>
    </row>
    <row r="11" spans="1:9" ht="30">
      <c r="A11" s="2" t="s">
        <v>31</v>
      </c>
      <c r="B11" s="2" t="s">
        <v>11</v>
      </c>
      <c r="C11" s="27">
        <f>'10 Vehicle Loading'!D6</f>
        <v>4.5200693900000005E-2</v>
      </c>
      <c r="D11" s="28">
        <f>'10 Vehicle Loading'!N6</f>
        <v>0</v>
      </c>
      <c r="E11" s="29" t="s">
        <v>67</v>
      </c>
      <c r="F11" s="28">
        <f>'10 Vehicle Loading'!N16</f>
        <v>0</v>
      </c>
      <c r="G11" s="27">
        <f>'10 Vehicle Loading'!O6</f>
        <v>0.1</v>
      </c>
      <c r="H11" s="29" t="s">
        <v>67</v>
      </c>
      <c r="I11" s="30">
        <f>'10 Vehicle Loading'!O16</f>
        <v>0.1</v>
      </c>
    </row>
    <row r="12" spans="1:9" ht="30">
      <c r="A12" s="2" t="s">
        <v>32</v>
      </c>
      <c r="B12" s="2" t="s">
        <v>12</v>
      </c>
      <c r="C12" s="27">
        <f>'11 Hypergol East'!D2</f>
        <v>0.49150279079999998</v>
      </c>
      <c r="D12" s="28">
        <f>'11 Hypergol East'!N2</f>
        <v>8</v>
      </c>
      <c r="E12" s="29" t="s">
        <v>67</v>
      </c>
      <c r="F12" s="28">
        <f>'11 Hypergol East'!N9</f>
        <v>6</v>
      </c>
      <c r="G12" s="27">
        <f>'11 Hypergol East'!O2</f>
        <v>2.2000000000000002</v>
      </c>
      <c r="H12" s="29" t="s">
        <v>67</v>
      </c>
      <c r="I12" s="30">
        <f>'11 Hypergol East'!O9</f>
        <v>2.1</v>
      </c>
    </row>
    <row r="13" spans="1:9" ht="30">
      <c r="A13" s="2" t="s">
        <v>33</v>
      </c>
      <c r="B13" s="2" t="s">
        <v>13</v>
      </c>
      <c r="C13" s="27">
        <f>'12 Hypergol West'!D2</f>
        <v>0.6113101957</v>
      </c>
      <c r="D13" s="28">
        <f>'12 Hypergol West'!N2</f>
        <v>10</v>
      </c>
      <c r="E13" s="29" t="s">
        <v>67</v>
      </c>
      <c r="F13" s="28">
        <f>'12 Hypergol West'!N8</f>
        <v>8</v>
      </c>
      <c r="G13" s="27">
        <f>'12 Hypergol West'!O2</f>
        <v>2.7</v>
      </c>
      <c r="H13" s="29" t="s">
        <v>67</v>
      </c>
      <c r="I13" s="30">
        <f>'12 Hypergol West'!O8</f>
        <v>2.6</v>
      </c>
    </row>
    <row r="14" spans="1:9" ht="30">
      <c r="A14" s="2" t="s">
        <v>34</v>
      </c>
      <c r="B14" s="2" t="s">
        <v>14</v>
      </c>
      <c r="C14" s="27">
        <f>'13 C21D'!C61</f>
        <v>89.379296706399955</v>
      </c>
      <c r="D14" s="28">
        <f>'13 C21D'!M61</f>
        <v>160</v>
      </c>
      <c r="E14" s="31" t="s">
        <v>91</v>
      </c>
      <c r="F14" s="30">
        <v>0</v>
      </c>
      <c r="G14" s="27">
        <f>'13 C21D'!N61</f>
        <v>11.7</v>
      </c>
      <c r="H14" s="31" t="s">
        <v>91</v>
      </c>
      <c r="I14" s="30">
        <v>0</v>
      </c>
    </row>
    <row r="15" spans="1:9" ht="30">
      <c r="A15" s="2" t="s">
        <v>35</v>
      </c>
      <c r="B15" s="2" t="s">
        <v>15</v>
      </c>
      <c r="C15" s="27">
        <f>'14 C21C South'!C68</f>
        <v>44.344506542600001</v>
      </c>
      <c r="D15" s="28">
        <f>'14 C21C South'!M68</f>
        <v>23</v>
      </c>
      <c r="E15" s="31" t="s">
        <v>91</v>
      </c>
      <c r="F15" s="30">
        <v>0</v>
      </c>
      <c r="G15" s="27">
        <f>'14 C21C South'!N68</f>
        <v>2.6000000000000005</v>
      </c>
      <c r="H15" s="31" t="s">
        <v>91</v>
      </c>
      <c r="I15" s="30">
        <v>0</v>
      </c>
    </row>
    <row r="16" spans="1:9" ht="30">
      <c r="A16" s="2" t="s">
        <v>36</v>
      </c>
      <c r="B16" s="2" t="s">
        <v>16</v>
      </c>
      <c r="C16" s="27">
        <f>'15 C21C North'!C138</f>
        <v>259.69573377410012</v>
      </c>
      <c r="D16" s="28">
        <f>'15 C21C North'!M138</f>
        <v>284</v>
      </c>
      <c r="E16" s="31" t="s">
        <v>91</v>
      </c>
      <c r="F16" s="30">
        <v>0</v>
      </c>
      <c r="G16" s="27">
        <f>'15 C21C North'!N138</f>
        <v>22.900000000000002</v>
      </c>
      <c r="H16" s="31" t="s">
        <v>91</v>
      </c>
      <c r="I16" s="30">
        <v>0</v>
      </c>
    </row>
    <row r="17" spans="1:9" ht="30">
      <c r="A17" s="2" t="s">
        <v>37</v>
      </c>
      <c r="B17" s="2" t="s">
        <v>17</v>
      </c>
      <c r="C17" s="27">
        <f>'16 C21B'!C471</f>
        <v>1144.7300103494008</v>
      </c>
      <c r="D17" s="28">
        <f>'16 C21B'!M471</f>
        <v>1977</v>
      </c>
      <c r="E17" s="31" t="s">
        <v>91</v>
      </c>
      <c r="F17" s="30">
        <v>0</v>
      </c>
      <c r="G17" s="27">
        <f>'16 C21B'!N471</f>
        <v>112.1999999999999</v>
      </c>
      <c r="H17" s="31" t="s">
        <v>91</v>
      </c>
      <c r="I17" s="30">
        <v>0</v>
      </c>
    </row>
    <row r="18" spans="1:9" ht="30">
      <c r="A18" s="2" t="s">
        <v>38</v>
      </c>
      <c r="B18" s="2" t="s">
        <v>18</v>
      </c>
      <c r="C18" s="27">
        <f>'17 T28A'!C41</f>
        <v>34.479919814500008</v>
      </c>
      <c r="D18" s="28">
        <f>'17 T28A'!M41</f>
        <v>4</v>
      </c>
      <c r="E18" s="31" t="s">
        <v>91</v>
      </c>
      <c r="F18" s="30">
        <v>0</v>
      </c>
      <c r="G18" s="27">
        <f>'17 T28A'!N41</f>
        <v>0.7</v>
      </c>
      <c r="H18" s="31" t="s">
        <v>91</v>
      </c>
      <c r="I18" s="30">
        <v>0</v>
      </c>
    </row>
    <row r="19" spans="1:9" ht="30">
      <c r="A19" s="2" t="s">
        <v>39</v>
      </c>
      <c r="B19" s="2" t="s">
        <v>19</v>
      </c>
      <c r="C19" s="27">
        <f>'18 T30'!C49</f>
        <v>82.642390877600022</v>
      </c>
      <c r="D19" s="28">
        <f>'18 T30'!M49</f>
        <v>0</v>
      </c>
      <c r="E19" s="31" t="s">
        <v>91</v>
      </c>
      <c r="F19" s="30">
        <v>0</v>
      </c>
      <c r="G19" s="27">
        <f>'18 T30'!N49</f>
        <v>0</v>
      </c>
      <c r="H19" s="31" t="s">
        <v>91</v>
      </c>
      <c r="I19" s="30">
        <v>0</v>
      </c>
    </row>
    <row r="20" spans="1:9">
      <c r="A20" s="2" t="s">
        <v>40</v>
      </c>
      <c r="B20" s="2" t="s">
        <v>20</v>
      </c>
      <c r="C20" s="36" t="s">
        <v>66</v>
      </c>
      <c r="D20" s="5"/>
      <c r="E20" s="5"/>
      <c r="F20" s="5">
        <v>0</v>
      </c>
      <c r="G20" s="12"/>
      <c r="H20" s="5"/>
      <c r="I20" s="5">
        <v>0</v>
      </c>
    </row>
    <row r="21" spans="1:9" ht="30">
      <c r="A21" s="2" t="s">
        <v>41</v>
      </c>
      <c r="B21" s="2" t="s">
        <v>21</v>
      </c>
      <c r="C21" s="12">
        <f>'20 Region 1 Pond'!C504</f>
        <v>593.22392258220066</v>
      </c>
      <c r="D21" s="14">
        <f>'20 Region 1 Pond'!N504</f>
        <v>6533</v>
      </c>
      <c r="E21" s="5">
        <f>'Wet Pond Efficiency Calcs'!B7</f>
        <v>38.9</v>
      </c>
      <c r="F21" s="14">
        <f>ROUND(D21*E21/100,0)</f>
        <v>2541</v>
      </c>
      <c r="G21" s="16">
        <f>'20 Region 1 Pond'!O504</f>
        <v>1498.6999999999941</v>
      </c>
      <c r="H21" s="5">
        <f>'Wet Pond Efficiency Calcs'!B6</f>
        <v>67.400000000000006</v>
      </c>
      <c r="I21" s="16">
        <f>ROUND(G21*H21/100,1)</f>
        <v>1010.1</v>
      </c>
    </row>
    <row r="23" spans="1:9">
      <c r="E23" s="17"/>
      <c r="F23" s="19" t="s">
        <v>81</v>
      </c>
      <c r="G23" s="20"/>
      <c r="H23" s="20"/>
      <c r="I23" s="21" t="s">
        <v>82</v>
      </c>
    </row>
    <row r="24" spans="1:9">
      <c r="E24" s="22" t="s">
        <v>83</v>
      </c>
      <c r="F24" s="23">
        <f>SUM(F2:F21)</f>
        <v>5101</v>
      </c>
      <c r="G24" s="17"/>
      <c r="H24" s="17"/>
      <c r="I24" s="24">
        <f>SUM(I2:I21)</f>
        <v>1386.5</v>
      </c>
    </row>
  </sheetData>
  <pageMargins left="0.7" right="0.7" top="0.75" bottom="0.75" header="0.3" footer="0.3"/>
  <pageSetup scale="77" orientation="landscape" horizontalDpi="0" verticalDpi="0" r:id="rId1"/>
  <headerFooter>
    <oddHeader>&amp;C&amp;"-,Bold"Banana River Lagoon BMAP
Kennedy Space Center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8"/>
  <sheetViews>
    <sheetView zoomScaleNormal="100" workbookViewId="0">
      <selection activeCell="G6" sqref="G6:H6"/>
    </sheetView>
  </sheetViews>
  <sheetFormatPr defaultRowHeight="15"/>
  <cols>
    <col min="1" max="1" width="6.140625" style="6" bestFit="1" customWidth="1"/>
    <col min="2" max="2" width="8" style="6" bestFit="1" customWidth="1"/>
    <col min="3" max="3" width="11.7109375" style="6" bestFit="1" customWidth="1"/>
    <col min="4" max="4" width="14.710937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5.85546875" style="6" customWidth="1"/>
    <col min="14" max="14" width="8.85546875" style="7" customWidth="1"/>
    <col min="15" max="15" width="7.7109375" style="8" bestFit="1" customWidth="1"/>
  </cols>
  <sheetData>
    <row r="1" spans="1:15" ht="30">
      <c r="A1" s="6" t="s">
        <v>57</v>
      </c>
      <c r="B1" s="6" t="s">
        <v>49</v>
      </c>
      <c r="C1" s="6" t="s">
        <v>84</v>
      </c>
      <c r="D1" s="8" t="s">
        <v>56</v>
      </c>
      <c r="E1" s="7" t="s">
        <v>50</v>
      </c>
      <c r="F1" s="7" t="s">
        <v>55</v>
      </c>
      <c r="G1" s="7" t="s">
        <v>51</v>
      </c>
      <c r="H1" s="7" t="s">
        <v>52</v>
      </c>
      <c r="I1" s="6" t="s">
        <v>54</v>
      </c>
      <c r="J1" s="7" t="s">
        <v>59</v>
      </c>
      <c r="K1" s="7" t="s">
        <v>60</v>
      </c>
      <c r="L1" s="6" t="s">
        <v>53</v>
      </c>
      <c r="M1" s="10" t="s">
        <v>61</v>
      </c>
      <c r="N1" s="10" t="s">
        <v>62</v>
      </c>
      <c r="O1" s="10" t="s">
        <v>63</v>
      </c>
    </row>
    <row r="2" spans="1:15">
      <c r="A2" s="6" t="s">
        <v>58</v>
      </c>
      <c r="B2" s="6">
        <v>1750</v>
      </c>
      <c r="C2" s="6" t="s">
        <v>89</v>
      </c>
      <c r="D2" s="8">
        <v>0.25776712600000001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268968</v>
      </c>
      <c r="M2" s="6">
        <f>ROUND(F2*E2*D2*102.79,0)</f>
        <v>1089</v>
      </c>
      <c r="N2" s="6">
        <f>ROUND(J2*M2*0.002205,0)</f>
        <v>4</v>
      </c>
      <c r="O2" s="11">
        <f>ROUND(K2*M2*0.002205,1)</f>
        <v>1.1000000000000001</v>
      </c>
    </row>
    <row r="4" spans="1:15">
      <c r="A4" s="6" t="s">
        <v>87</v>
      </c>
    </row>
    <row r="5" spans="1:15" ht="30">
      <c r="A5" s="6" t="s">
        <v>57</v>
      </c>
      <c r="B5" s="6" t="s">
        <v>49</v>
      </c>
      <c r="C5" s="6" t="s">
        <v>84</v>
      </c>
      <c r="D5" s="8" t="s">
        <v>56</v>
      </c>
      <c r="E5" s="7" t="s">
        <v>50</v>
      </c>
      <c r="F5" s="7" t="s">
        <v>55</v>
      </c>
      <c r="G5" s="7" t="s">
        <v>51</v>
      </c>
      <c r="H5" s="7" t="s">
        <v>52</v>
      </c>
      <c r="I5" s="6" t="s">
        <v>54</v>
      </c>
      <c r="J5" s="7" t="s">
        <v>59</v>
      </c>
      <c r="K5" s="7" t="s">
        <v>60</v>
      </c>
      <c r="L5" s="6" t="s">
        <v>53</v>
      </c>
      <c r="M5" s="10" t="s">
        <v>61</v>
      </c>
      <c r="N5" s="10" t="s">
        <v>62</v>
      </c>
      <c r="O5" s="10" t="s">
        <v>63</v>
      </c>
    </row>
    <row r="6" spans="1:15">
      <c r="A6" s="6" t="s">
        <v>58</v>
      </c>
      <c r="B6" s="6">
        <v>3100</v>
      </c>
      <c r="C6" s="6" t="s">
        <v>89</v>
      </c>
      <c r="D6" s="8">
        <v>0.25776712600000001</v>
      </c>
      <c r="E6" s="9">
        <v>0.252</v>
      </c>
      <c r="F6" s="9">
        <v>54.65</v>
      </c>
      <c r="G6" s="9">
        <v>1.2</v>
      </c>
      <c r="H6" s="9">
        <v>6.4000000000000001E-2</v>
      </c>
      <c r="I6" s="6">
        <v>1</v>
      </c>
      <c r="J6" s="9">
        <f>G6</f>
        <v>1.2</v>
      </c>
      <c r="K6" s="9">
        <f>H6</f>
        <v>6.4000000000000001E-2</v>
      </c>
      <c r="L6" s="6">
        <v>268968</v>
      </c>
      <c r="M6" s="6">
        <f>ROUND(F6*E6*D6*102.79,0)</f>
        <v>365</v>
      </c>
      <c r="N6" s="6">
        <f>ROUND(J6*M6*0.002205,0)</f>
        <v>1</v>
      </c>
      <c r="O6" s="11">
        <f>ROUND(K6*M6*0.002205,1)</f>
        <v>0.1</v>
      </c>
    </row>
    <row r="8" spans="1:15">
      <c r="M8" s="25" t="s">
        <v>90</v>
      </c>
      <c r="N8" s="25">
        <f>N2-N6</f>
        <v>3</v>
      </c>
      <c r="O8" s="26">
        <f>O2-O6</f>
        <v>1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8"/>
  <sheetViews>
    <sheetView zoomScaleNormal="100" workbookViewId="0">
      <selection activeCell="A4" sqref="A4"/>
    </sheetView>
  </sheetViews>
  <sheetFormatPr defaultRowHeight="15"/>
  <cols>
    <col min="1" max="1" width="6.140625" style="6" bestFit="1" customWidth="1"/>
    <col min="2" max="2" width="8" style="6" bestFit="1" customWidth="1"/>
    <col min="3" max="3" width="11.7109375" style="6" bestFit="1" customWidth="1"/>
    <col min="4" max="4" width="14.14062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4" style="6" bestFit="1" customWidth="1"/>
    <col min="14" max="14" width="8.5703125" style="7" customWidth="1"/>
    <col min="15" max="15" width="10" style="8" customWidth="1"/>
  </cols>
  <sheetData>
    <row r="1" spans="1:15" ht="30">
      <c r="A1" s="6" t="s">
        <v>57</v>
      </c>
      <c r="B1" s="6" t="s">
        <v>49</v>
      </c>
      <c r="C1" s="6" t="s">
        <v>84</v>
      </c>
      <c r="D1" s="8" t="s">
        <v>56</v>
      </c>
      <c r="E1" s="7" t="s">
        <v>50</v>
      </c>
      <c r="F1" s="7" t="s">
        <v>55</v>
      </c>
      <c r="G1" s="7" t="s">
        <v>51</v>
      </c>
      <c r="H1" s="7" t="s">
        <v>52</v>
      </c>
      <c r="I1" s="6" t="s">
        <v>54</v>
      </c>
      <c r="J1" s="7" t="s">
        <v>59</v>
      </c>
      <c r="K1" s="7" t="s">
        <v>60</v>
      </c>
      <c r="L1" s="6" t="s">
        <v>53</v>
      </c>
      <c r="M1" s="10" t="s">
        <v>61</v>
      </c>
      <c r="N1" s="10" t="s">
        <v>62</v>
      </c>
      <c r="O1" s="10" t="s">
        <v>63</v>
      </c>
    </row>
    <row r="2" spans="1:15">
      <c r="A2" s="6" t="s">
        <v>58</v>
      </c>
      <c r="B2" s="6">
        <v>1750</v>
      </c>
      <c r="C2" s="6" t="s">
        <v>89</v>
      </c>
      <c r="D2" s="8">
        <v>0.3702314531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268968</v>
      </c>
      <c r="M2" s="6">
        <f>ROUND(F2*E2*D2*102.79,0)</f>
        <v>1564</v>
      </c>
      <c r="N2" s="6">
        <f>ROUND(J2*M2*0.002205,0)</f>
        <v>6</v>
      </c>
      <c r="O2" s="11">
        <f>ROUND(K2*M2*0.002205,1)</f>
        <v>1.6</v>
      </c>
    </row>
    <row r="4" spans="1:15">
      <c r="A4" s="6" t="s">
        <v>87</v>
      </c>
    </row>
    <row r="5" spans="1:15" ht="30">
      <c r="A5" s="6" t="s">
        <v>57</v>
      </c>
      <c r="B5" s="6" t="s">
        <v>49</v>
      </c>
      <c r="C5" s="6" t="s">
        <v>84</v>
      </c>
      <c r="D5" s="8" t="s">
        <v>56</v>
      </c>
      <c r="E5" s="7" t="s">
        <v>50</v>
      </c>
      <c r="F5" s="7" t="s">
        <v>55</v>
      </c>
      <c r="G5" s="7" t="s">
        <v>51</v>
      </c>
      <c r="H5" s="7" t="s">
        <v>52</v>
      </c>
      <c r="I5" s="6" t="s">
        <v>54</v>
      </c>
      <c r="J5" s="7" t="s">
        <v>59</v>
      </c>
      <c r="K5" s="7" t="s">
        <v>60</v>
      </c>
      <c r="L5" s="6" t="s">
        <v>53</v>
      </c>
      <c r="M5" s="10" t="s">
        <v>61</v>
      </c>
      <c r="N5" s="10" t="s">
        <v>62</v>
      </c>
      <c r="O5" s="10" t="s">
        <v>63</v>
      </c>
    </row>
    <row r="6" spans="1:15">
      <c r="A6" s="6" t="s">
        <v>58</v>
      </c>
      <c r="B6" s="6">
        <v>1750</v>
      </c>
      <c r="C6" s="6" t="s">
        <v>89</v>
      </c>
      <c r="D6" s="8">
        <v>0.3702314531</v>
      </c>
      <c r="E6" s="9">
        <v>0.252</v>
      </c>
      <c r="F6" s="9">
        <v>54.65</v>
      </c>
      <c r="G6" s="9">
        <v>1.2</v>
      </c>
      <c r="H6" s="9">
        <v>6.4000000000000001E-2</v>
      </c>
      <c r="I6" s="6">
        <v>1</v>
      </c>
      <c r="J6" s="9">
        <f>G6</f>
        <v>1.2</v>
      </c>
      <c r="K6" s="9">
        <f>H6</f>
        <v>6.4000000000000001E-2</v>
      </c>
      <c r="L6" s="6">
        <v>268968</v>
      </c>
      <c r="M6" s="6">
        <f>ROUND(F6*E6*D6*102.79,0)</f>
        <v>524</v>
      </c>
      <c r="N6" s="6">
        <f>ROUND(J6*M6*0.002205,0)</f>
        <v>1</v>
      </c>
      <c r="O6" s="11">
        <f>ROUND(K6*M6*0.002205,1)</f>
        <v>0.1</v>
      </c>
    </row>
    <row r="8" spans="1:15">
      <c r="M8" s="25" t="s">
        <v>90</v>
      </c>
      <c r="N8" s="25">
        <f>N2-N6</f>
        <v>5</v>
      </c>
      <c r="O8" s="26">
        <f>O2-O6</f>
        <v>1.5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zoomScaleNormal="100" workbookViewId="0">
      <selection activeCell="A8" sqref="A8"/>
    </sheetView>
  </sheetViews>
  <sheetFormatPr defaultRowHeight="15"/>
  <cols>
    <col min="1" max="1" width="6.140625" style="6" bestFit="1" customWidth="1"/>
    <col min="2" max="2" width="7.85546875" style="6" bestFit="1" customWidth="1"/>
    <col min="3" max="3" width="11.7109375" style="6" bestFit="1" customWidth="1"/>
    <col min="4" max="4" width="12.570312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0" width="7.85546875" style="7" bestFit="1" customWidth="1"/>
    <col min="11" max="11" width="7.5703125" style="7" bestFit="1" customWidth="1"/>
    <col min="12" max="12" width="12.42578125" style="6" bestFit="1" customWidth="1"/>
    <col min="13" max="13" width="15.5703125" style="6" customWidth="1"/>
    <col min="14" max="14" width="8" style="7" bestFit="1" customWidth="1"/>
    <col min="15" max="15" width="10.5703125" style="8" customWidth="1"/>
  </cols>
  <sheetData>
    <row r="1" spans="1:15" ht="30">
      <c r="A1" s="6" t="s">
        <v>57</v>
      </c>
      <c r="B1" s="6" t="s">
        <v>49</v>
      </c>
      <c r="C1" s="6" t="s">
        <v>84</v>
      </c>
      <c r="D1" s="8" t="s">
        <v>56</v>
      </c>
      <c r="E1" s="7" t="s">
        <v>50</v>
      </c>
      <c r="F1" s="7" t="s">
        <v>55</v>
      </c>
      <c r="G1" s="7" t="s">
        <v>51</v>
      </c>
      <c r="H1" s="7" t="s">
        <v>52</v>
      </c>
      <c r="I1" s="6" t="s">
        <v>54</v>
      </c>
      <c r="J1" s="7" t="s">
        <v>59</v>
      </c>
      <c r="K1" s="7" t="s">
        <v>60</v>
      </c>
      <c r="L1" s="6" t="s">
        <v>53</v>
      </c>
      <c r="M1" s="10" t="s">
        <v>61</v>
      </c>
      <c r="N1" s="10" t="s">
        <v>62</v>
      </c>
      <c r="O1" s="10" t="s">
        <v>63</v>
      </c>
    </row>
    <row r="2" spans="1:15">
      <c r="A2" s="6" t="s">
        <v>58</v>
      </c>
      <c r="B2" s="6">
        <v>1750</v>
      </c>
      <c r="C2" s="6" t="s">
        <v>85</v>
      </c>
      <c r="D2" s="8">
        <v>3.3675914100000003E-2</v>
      </c>
      <c r="E2" s="9">
        <v>0.72399999999999998</v>
      </c>
      <c r="F2" s="9">
        <v>54.65</v>
      </c>
      <c r="G2" s="9">
        <v>1.8</v>
      </c>
      <c r="H2" s="9">
        <v>0.47799999999999998</v>
      </c>
      <c r="I2" s="6">
        <v>0</v>
      </c>
      <c r="J2" s="9">
        <f>0.7*G2</f>
        <v>1.26</v>
      </c>
      <c r="K2" s="9">
        <f>0.5*H2</f>
        <v>0.23899999999999999</v>
      </c>
      <c r="L2" s="6">
        <v>566</v>
      </c>
      <c r="M2" s="6">
        <f>ROUND(F2*E2*D2*102.79,0)</f>
        <v>137</v>
      </c>
      <c r="N2" s="6">
        <f>ROUND(J2*M2*0.002205,0)</f>
        <v>0</v>
      </c>
      <c r="O2" s="11">
        <f>ROUND(K2*M2*0.002205,1)</f>
        <v>0.1</v>
      </c>
    </row>
    <row r="3" spans="1:15">
      <c r="A3" s="6" t="s">
        <v>58</v>
      </c>
      <c r="B3" s="6">
        <v>1750</v>
      </c>
      <c r="C3" s="6" t="s">
        <v>50</v>
      </c>
      <c r="D3" s="8">
        <v>4.2916135000000003E-3</v>
      </c>
      <c r="E3" s="9">
        <v>0.76800000000000002</v>
      </c>
      <c r="F3" s="9">
        <v>54.65</v>
      </c>
      <c r="G3" s="9">
        <v>1.8</v>
      </c>
      <c r="H3" s="9">
        <v>0.47799999999999998</v>
      </c>
      <c r="I3" s="6">
        <v>0</v>
      </c>
      <c r="J3" s="9">
        <f>0.7*G3</f>
        <v>1.26</v>
      </c>
      <c r="K3" s="9">
        <f>0.5*H3</f>
        <v>0.23899999999999999</v>
      </c>
      <c r="L3" s="6">
        <v>184</v>
      </c>
      <c r="M3" s="6">
        <f t="shared" ref="M3:M5" si="0">ROUND(F3*E3*D3*102.79,0)</f>
        <v>19</v>
      </c>
      <c r="N3" s="6">
        <f t="shared" ref="N3:N5" si="1">ROUND(J3*M3*0.002205,0)</f>
        <v>0</v>
      </c>
      <c r="O3" s="11">
        <f t="shared" ref="O3:O5" si="2">ROUND(K3*M3*0.002205,1)</f>
        <v>0</v>
      </c>
    </row>
    <row r="4" spans="1:15">
      <c r="A4" s="6" t="s">
        <v>58</v>
      </c>
      <c r="B4" s="6">
        <v>1750</v>
      </c>
      <c r="C4" s="6" t="s">
        <v>50</v>
      </c>
      <c r="D4" s="8">
        <v>6.9425780000000005E-4</v>
      </c>
      <c r="E4" s="9">
        <v>0.76800000000000002</v>
      </c>
      <c r="F4" s="9">
        <v>54.65</v>
      </c>
      <c r="G4" s="9">
        <v>1.8</v>
      </c>
      <c r="H4" s="9">
        <v>0.47799999999999998</v>
      </c>
      <c r="I4" s="6">
        <v>1</v>
      </c>
      <c r="J4" s="9">
        <f>G4</f>
        <v>1.8</v>
      </c>
      <c r="K4" s="9">
        <f>H4</f>
        <v>0.47799999999999998</v>
      </c>
      <c r="L4" s="6">
        <v>184</v>
      </c>
      <c r="M4" s="6">
        <f t="shared" si="0"/>
        <v>3</v>
      </c>
      <c r="N4" s="6">
        <f t="shared" si="1"/>
        <v>0</v>
      </c>
      <c r="O4" s="11">
        <f t="shared" si="2"/>
        <v>0</v>
      </c>
    </row>
    <row r="5" spans="1:15">
      <c r="A5" s="6" t="s">
        <v>58</v>
      </c>
      <c r="B5" s="6">
        <v>1750</v>
      </c>
      <c r="C5" s="6" t="s">
        <v>85</v>
      </c>
      <c r="D5" s="8">
        <v>6.5389085000000001E-3</v>
      </c>
      <c r="E5" s="9">
        <v>0.72399999999999998</v>
      </c>
      <c r="F5" s="9">
        <v>54.65</v>
      </c>
      <c r="G5" s="9">
        <v>1.8</v>
      </c>
      <c r="H5" s="9">
        <v>0.47799999999999998</v>
      </c>
      <c r="I5" s="6">
        <v>1</v>
      </c>
      <c r="J5" s="9">
        <f>G5</f>
        <v>1.8</v>
      </c>
      <c r="K5" s="9">
        <f>H5</f>
        <v>0.47799999999999998</v>
      </c>
      <c r="L5" s="6">
        <v>248</v>
      </c>
      <c r="M5" s="6">
        <f t="shared" si="0"/>
        <v>27</v>
      </c>
      <c r="N5" s="6">
        <f t="shared" si="1"/>
        <v>0</v>
      </c>
      <c r="O5" s="11">
        <f t="shared" si="2"/>
        <v>0</v>
      </c>
    </row>
    <row r="6" spans="1:15">
      <c r="D6" s="6">
        <f>SUM(D2:D5)</f>
        <v>4.5200693900000005E-2</v>
      </c>
      <c r="N6" s="6">
        <f>SUM(N2:N5)</f>
        <v>0</v>
      </c>
      <c r="O6" s="11">
        <f>SUM(O2:O5)</f>
        <v>0.1</v>
      </c>
    </row>
    <row r="8" spans="1:15">
      <c r="A8" s="6" t="s">
        <v>87</v>
      </c>
    </row>
    <row r="9" spans="1:15" ht="30">
      <c r="A9" s="6" t="s">
        <v>57</v>
      </c>
      <c r="B9" s="6" t="s">
        <v>49</v>
      </c>
      <c r="C9" s="6" t="s">
        <v>84</v>
      </c>
      <c r="D9" s="8" t="s">
        <v>56</v>
      </c>
      <c r="E9" s="7" t="s">
        <v>50</v>
      </c>
      <c r="F9" s="7" t="s">
        <v>55</v>
      </c>
      <c r="G9" s="7" t="s">
        <v>51</v>
      </c>
      <c r="H9" s="7" t="s">
        <v>52</v>
      </c>
      <c r="I9" s="6" t="s">
        <v>54</v>
      </c>
      <c r="J9" s="7" t="s">
        <v>59</v>
      </c>
      <c r="K9" s="7" t="s">
        <v>60</v>
      </c>
      <c r="L9" s="6" t="s">
        <v>53</v>
      </c>
      <c r="M9" s="10" t="s">
        <v>61</v>
      </c>
      <c r="N9" s="10" t="s">
        <v>62</v>
      </c>
      <c r="O9" s="10" t="s">
        <v>63</v>
      </c>
    </row>
    <row r="10" spans="1:15">
      <c r="A10" s="6" t="s">
        <v>58</v>
      </c>
      <c r="B10" s="6">
        <v>3100</v>
      </c>
      <c r="C10" s="6" t="s">
        <v>85</v>
      </c>
      <c r="D10" s="8">
        <v>3.3675914100000003E-2</v>
      </c>
      <c r="E10" s="9">
        <v>0.41099999999999998</v>
      </c>
      <c r="F10" s="9">
        <v>54.65</v>
      </c>
      <c r="G10" s="9">
        <v>1.2</v>
      </c>
      <c r="H10" s="9">
        <v>6.4000000000000001E-2</v>
      </c>
      <c r="I10" s="6">
        <v>1</v>
      </c>
      <c r="J10" s="9">
        <f>0.7*G10</f>
        <v>0.84</v>
      </c>
      <c r="K10" s="9">
        <f>0.5*H10</f>
        <v>3.2000000000000001E-2</v>
      </c>
      <c r="L10" s="6">
        <v>566</v>
      </c>
      <c r="M10" s="6">
        <f>ROUND(F10*E10*D10*102.79,0)</f>
        <v>78</v>
      </c>
      <c r="N10" s="6">
        <f>ROUND(J10*M10*0.002205,0)</f>
        <v>0</v>
      </c>
      <c r="O10" s="11">
        <f>ROUND(K10*M10*0.002205,1)</f>
        <v>0</v>
      </c>
    </row>
    <row r="11" spans="1:15">
      <c r="A11" s="6" t="s">
        <v>58</v>
      </c>
      <c r="B11" s="6">
        <v>3100</v>
      </c>
      <c r="C11" s="6" t="s">
        <v>50</v>
      </c>
      <c r="D11" s="8">
        <v>4.2916135000000003E-3</v>
      </c>
      <c r="E11" s="9">
        <v>0.3</v>
      </c>
      <c r="F11" s="9">
        <v>54.65</v>
      </c>
      <c r="G11" s="9">
        <v>1.2</v>
      </c>
      <c r="H11" s="9">
        <v>6.4000000000000001E-2</v>
      </c>
      <c r="I11" s="6">
        <v>1</v>
      </c>
      <c r="J11" s="9">
        <f>0.7*G11</f>
        <v>0.84</v>
      </c>
      <c r="K11" s="9">
        <f>0.5*H11</f>
        <v>3.2000000000000001E-2</v>
      </c>
      <c r="L11" s="6">
        <v>184</v>
      </c>
      <c r="M11" s="6">
        <f t="shared" ref="M11:M13" si="3">ROUND(F11*E11*D11*102.79,0)</f>
        <v>7</v>
      </c>
      <c r="N11" s="6">
        <f t="shared" ref="N11:N13" si="4">ROUND(J11*M11*0.002205,0)</f>
        <v>0</v>
      </c>
      <c r="O11" s="11">
        <f t="shared" ref="O11:O13" si="5">ROUND(K11*M11*0.002205,1)</f>
        <v>0</v>
      </c>
    </row>
    <row r="12" spans="1:15">
      <c r="A12" s="6" t="s">
        <v>58</v>
      </c>
      <c r="B12" s="6">
        <v>3100</v>
      </c>
      <c r="C12" s="6" t="s">
        <v>50</v>
      </c>
      <c r="D12" s="8">
        <v>6.9425780000000005E-4</v>
      </c>
      <c r="E12" s="9">
        <v>0.3</v>
      </c>
      <c r="F12" s="9">
        <v>54.65</v>
      </c>
      <c r="G12" s="9">
        <v>1.2</v>
      </c>
      <c r="H12" s="9">
        <v>6.4000000000000001E-2</v>
      </c>
      <c r="I12" s="6">
        <v>1</v>
      </c>
      <c r="J12" s="9">
        <f>G12</f>
        <v>1.2</v>
      </c>
      <c r="K12" s="9">
        <f>H12</f>
        <v>6.4000000000000001E-2</v>
      </c>
      <c r="L12" s="6">
        <v>184</v>
      </c>
      <c r="M12" s="6">
        <f t="shared" si="3"/>
        <v>1</v>
      </c>
      <c r="N12" s="6">
        <f t="shared" si="4"/>
        <v>0</v>
      </c>
      <c r="O12" s="11">
        <f t="shared" si="5"/>
        <v>0</v>
      </c>
    </row>
    <row r="13" spans="1:15">
      <c r="A13" s="6" t="s">
        <v>58</v>
      </c>
      <c r="B13" s="6">
        <v>3100</v>
      </c>
      <c r="C13" s="6" t="s">
        <v>85</v>
      </c>
      <c r="D13" s="8">
        <v>6.5389085000000001E-3</v>
      </c>
      <c r="E13" s="9">
        <v>0.41099999999999998</v>
      </c>
      <c r="F13" s="9">
        <v>54.65</v>
      </c>
      <c r="G13" s="9">
        <v>1.2</v>
      </c>
      <c r="H13" s="9">
        <v>6.4000000000000001E-2</v>
      </c>
      <c r="I13" s="6">
        <v>1</v>
      </c>
      <c r="J13" s="9">
        <f>G13</f>
        <v>1.2</v>
      </c>
      <c r="K13" s="9">
        <f>H13</f>
        <v>6.4000000000000001E-2</v>
      </c>
      <c r="L13" s="6">
        <v>248</v>
      </c>
      <c r="M13" s="6">
        <f t="shared" si="3"/>
        <v>15</v>
      </c>
      <c r="N13" s="6">
        <f t="shared" si="4"/>
        <v>0</v>
      </c>
      <c r="O13" s="11">
        <f t="shared" si="5"/>
        <v>0</v>
      </c>
    </row>
    <row r="14" spans="1:15">
      <c r="D14" s="6">
        <f>SUM(D10:D13)</f>
        <v>4.5200693900000005E-2</v>
      </c>
      <c r="N14" s="6">
        <f>SUM(N10:N13)</f>
        <v>0</v>
      </c>
      <c r="O14" s="11">
        <f>SUM(O10:O13)</f>
        <v>0</v>
      </c>
    </row>
    <row r="16" spans="1:15">
      <c r="M16" s="25" t="s">
        <v>90</v>
      </c>
      <c r="N16" s="25">
        <f>N6-N14</f>
        <v>0</v>
      </c>
      <c r="O16" s="26">
        <f>O6-O14</f>
        <v>0.1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9"/>
  <sheetViews>
    <sheetView zoomScaleNormal="100" workbookViewId="0">
      <selection activeCell="A5" sqref="A5"/>
    </sheetView>
  </sheetViews>
  <sheetFormatPr defaultRowHeight="15"/>
  <cols>
    <col min="1" max="1" width="6.140625" style="6" bestFit="1" customWidth="1"/>
    <col min="2" max="2" width="8" style="6" bestFit="1" customWidth="1"/>
    <col min="3" max="3" width="8" style="6" customWidth="1"/>
    <col min="4" max="4" width="14.710937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4.85546875" style="6" customWidth="1"/>
    <col min="14" max="14" width="8" style="7" bestFit="1" customWidth="1"/>
    <col min="15" max="15" width="7.7109375" style="8" bestFit="1" customWidth="1"/>
  </cols>
  <sheetData>
    <row r="1" spans="1:15" ht="30">
      <c r="A1" s="6" t="s">
        <v>57</v>
      </c>
      <c r="B1" s="6" t="s">
        <v>49</v>
      </c>
      <c r="C1" s="6" t="s">
        <v>84</v>
      </c>
      <c r="D1" s="8" t="s">
        <v>56</v>
      </c>
      <c r="E1" s="7" t="s">
        <v>50</v>
      </c>
      <c r="F1" s="7" t="s">
        <v>55</v>
      </c>
      <c r="G1" s="7" t="s">
        <v>51</v>
      </c>
      <c r="H1" s="7" t="s">
        <v>52</v>
      </c>
      <c r="I1" s="6" t="s">
        <v>54</v>
      </c>
      <c r="J1" s="7" t="s">
        <v>59</v>
      </c>
      <c r="K1" s="7" t="s">
        <v>60</v>
      </c>
      <c r="L1" s="6" t="s">
        <v>53</v>
      </c>
      <c r="M1" s="10" t="s">
        <v>61</v>
      </c>
      <c r="N1" s="10" t="s">
        <v>62</v>
      </c>
      <c r="O1" s="10" t="s">
        <v>63</v>
      </c>
    </row>
    <row r="2" spans="1:15">
      <c r="A2" s="6" t="s">
        <v>58</v>
      </c>
      <c r="B2" s="6">
        <v>1750</v>
      </c>
      <c r="C2" s="6" t="s">
        <v>89</v>
      </c>
      <c r="D2" s="8">
        <v>0.49150279079999998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20845</v>
      </c>
      <c r="M2" s="6">
        <f>ROUND(F2*E2*D2*102.79,0)</f>
        <v>2076</v>
      </c>
      <c r="N2" s="6">
        <f>ROUND(J2*M2*0.002205,0)</f>
        <v>8</v>
      </c>
      <c r="O2" s="11">
        <f>ROUND(K2*M2*0.002205,1)</f>
        <v>2.2000000000000002</v>
      </c>
    </row>
    <row r="5" spans="1:15">
      <c r="A5" s="6" t="s">
        <v>87</v>
      </c>
    </row>
    <row r="6" spans="1:15" ht="30">
      <c r="A6" s="6" t="s">
        <v>57</v>
      </c>
      <c r="B6" s="6" t="s">
        <v>49</v>
      </c>
      <c r="C6" s="6" t="s">
        <v>84</v>
      </c>
      <c r="D6" s="8" t="s">
        <v>56</v>
      </c>
      <c r="E6" s="7" t="s">
        <v>50</v>
      </c>
      <c r="F6" s="7" t="s">
        <v>55</v>
      </c>
      <c r="G6" s="7" t="s">
        <v>51</v>
      </c>
      <c r="H6" s="7" t="s">
        <v>52</v>
      </c>
      <c r="I6" s="6" t="s">
        <v>54</v>
      </c>
      <c r="J6" s="7" t="s">
        <v>59</v>
      </c>
      <c r="K6" s="7" t="s">
        <v>60</v>
      </c>
      <c r="L6" s="6" t="s">
        <v>53</v>
      </c>
      <c r="M6" s="10" t="s">
        <v>61</v>
      </c>
      <c r="N6" s="10" t="s">
        <v>62</v>
      </c>
      <c r="O6" s="10" t="s">
        <v>63</v>
      </c>
    </row>
    <row r="7" spans="1:15">
      <c r="A7" s="6" t="s">
        <v>58</v>
      </c>
      <c r="B7" s="6">
        <v>3100</v>
      </c>
      <c r="C7" s="6" t="s">
        <v>89</v>
      </c>
      <c r="D7" s="8">
        <v>0.49150279079999998</v>
      </c>
      <c r="E7" s="9">
        <v>0.252</v>
      </c>
      <c r="F7" s="9">
        <v>54.65</v>
      </c>
      <c r="G7" s="9">
        <v>1.2</v>
      </c>
      <c r="H7" s="9">
        <v>6.4000000000000001E-2</v>
      </c>
      <c r="I7" s="6">
        <v>1</v>
      </c>
      <c r="J7" s="9">
        <f>G7</f>
        <v>1.2</v>
      </c>
      <c r="K7" s="9">
        <f>H7</f>
        <v>6.4000000000000001E-2</v>
      </c>
      <c r="L7" s="6">
        <v>20845</v>
      </c>
      <c r="M7" s="6">
        <f>ROUND(F7*E7*D7*102.79,0)</f>
        <v>696</v>
      </c>
      <c r="N7" s="6">
        <f>ROUND(J7*M7*0.002205,0)</f>
        <v>2</v>
      </c>
      <c r="O7" s="11">
        <f>ROUND(K7*M7*0.002205,1)</f>
        <v>0.1</v>
      </c>
    </row>
    <row r="9" spans="1:15">
      <c r="M9" s="25" t="s">
        <v>90</v>
      </c>
      <c r="N9" s="25">
        <f>N2-N7</f>
        <v>6</v>
      </c>
      <c r="O9" s="26">
        <f>O2-O7</f>
        <v>2.1</v>
      </c>
    </row>
  </sheetData>
  <pageMargins left="0.7" right="0.7" top="0.75" bottom="0.75" header="0.3" footer="0.3"/>
  <pageSetup scale="87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8"/>
  <sheetViews>
    <sheetView zoomScaleNormal="100" workbookViewId="0">
      <selection activeCell="M8" sqref="M8:O8"/>
    </sheetView>
  </sheetViews>
  <sheetFormatPr defaultRowHeight="15"/>
  <cols>
    <col min="1" max="1" width="6.140625" style="6" bestFit="1" customWidth="1"/>
    <col min="2" max="2" width="8" style="6" bestFit="1" customWidth="1"/>
    <col min="3" max="3" width="11.7109375" style="6" bestFit="1" customWidth="1"/>
    <col min="4" max="4" width="13.2851562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4" style="6" bestFit="1" customWidth="1"/>
    <col min="14" max="14" width="8.140625" style="7" customWidth="1"/>
    <col min="15" max="15" width="10.140625" style="8" customWidth="1"/>
  </cols>
  <sheetData>
    <row r="1" spans="1:15" ht="30">
      <c r="A1" s="6" t="s">
        <v>57</v>
      </c>
      <c r="B1" s="6" t="s">
        <v>49</v>
      </c>
      <c r="C1" s="6" t="s">
        <v>84</v>
      </c>
      <c r="D1" s="8" t="s">
        <v>56</v>
      </c>
      <c r="E1" s="7" t="s">
        <v>50</v>
      </c>
      <c r="F1" s="7" t="s">
        <v>55</v>
      </c>
      <c r="G1" s="7" t="s">
        <v>51</v>
      </c>
      <c r="H1" s="7" t="s">
        <v>52</v>
      </c>
      <c r="I1" s="6" t="s">
        <v>54</v>
      </c>
      <c r="J1" s="7" t="s">
        <v>59</v>
      </c>
      <c r="K1" s="7" t="s">
        <v>60</v>
      </c>
      <c r="L1" s="6" t="s">
        <v>53</v>
      </c>
      <c r="M1" s="10" t="s">
        <v>61</v>
      </c>
      <c r="N1" s="10" t="s">
        <v>62</v>
      </c>
      <c r="O1" s="10" t="s">
        <v>63</v>
      </c>
    </row>
    <row r="2" spans="1:15">
      <c r="A2" s="6" t="s">
        <v>58</v>
      </c>
      <c r="B2" s="6">
        <v>1750</v>
      </c>
      <c r="C2" s="6" t="s">
        <v>89</v>
      </c>
      <c r="D2" s="8">
        <v>0.6113101957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20845</v>
      </c>
      <c r="M2" s="6">
        <f>ROUND(F2*E2*D2*102.79,0)</f>
        <v>2582</v>
      </c>
      <c r="N2" s="6">
        <f>ROUND(J2*M2*0.002205,0)</f>
        <v>10</v>
      </c>
      <c r="O2" s="11">
        <f>ROUND(K2*M2*0.002205,1)</f>
        <v>2.7</v>
      </c>
    </row>
    <row r="4" spans="1:15">
      <c r="A4" s="6" t="s">
        <v>87</v>
      </c>
    </row>
    <row r="5" spans="1:15" ht="30">
      <c r="A5" s="6" t="s">
        <v>57</v>
      </c>
      <c r="B5" s="6" t="s">
        <v>49</v>
      </c>
      <c r="C5" s="6" t="s">
        <v>84</v>
      </c>
      <c r="D5" s="8" t="s">
        <v>56</v>
      </c>
      <c r="E5" s="7" t="s">
        <v>50</v>
      </c>
      <c r="F5" s="7" t="s">
        <v>55</v>
      </c>
      <c r="G5" s="7" t="s">
        <v>51</v>
      </c>
      <c r="H5" s="7" t="s">
        <v>52</v>
      </c>
      <c r="I5" s="6" t="s">
        <v>54</v>
      </c>
      <c r="J5" s="7" t="s">
        <v>59</v>
      </c>
      <c r="K5" s="7" t="s">
        <v>60</v>
      </c>
      <c r="L5" s="6" t="s">
        <v>53</v>
      </c>
      <c r="M5" s="10" t="s">
        <v>61</v>
      </c>
      <c r="N5" s="10" t="s">
        <v>62</v>
      </c>
      <c r="O5" s="10" t="s">
        <v>63</v>
      </c>
    </row>
    <row r="6" spans="1:15">
      <c r="A6" s="6" t="s">
        <v>58</v>
      </c>
      <c r="B6" s="6">
        <v>3100</v>
      </c>
      <c r="C6" s="6" t="s">
        <v>89</v>
      </c>
      <c r="D6" s="8">
        <v>0.6113101957</v>
      </c>
      <c r="E6" s="9">
        <v>0.252</v>
      </c>
      <c r="F6" s="9">
        <v>54.65</v>
      </c>
      <c r="G6" s="9">
        <v>1.2</v>
      </c>
      <c r="H6" s="9">
        <v>6.4000000000000001E-2</v>
      </c>
      <c r="I6" s="6">
        <v>1</v>
      </c>
      <c r="J6" s="9">
        <f>G6</f>
        <v>1.2</v>
      </c>
      <c r="K6" s="9">
        <f>H6</f>
        <v>6.4000000000000001E-2</v>
      </c>
      <c r="L6" s="6">
        <v>20845</v>
      </c>
      <c r="M6" s="6">
        <f>ROUND(F6*E6*D6*102.79,0)</f>
        <v>865</v>
      </c>
      <c r="N6" s="6">
        <f>ROUND(J6*M6*0.002205,0)</f>
        <v>2</v>
      </c>
      <c r="O6" s="11">
        <f>ROUND(K6*M6*0.002205,1)</f>
        <v>0.1</v>
      </c>
    </row>
    <row r="8" spans="1:15">
      <c r="M8" s="25" t="s">
        <v>90</v>
      </c>
      <c r="N8" s="25">
        <f>N2-N6</f>
        <v>8</v>
      </c>
      <c r="O8" s="26">
        <f>O2-O6</f>
        <v>2.6</v>
      </c>
    </row>
  </sheetData>
  <pageMargins left="0.7" right="0.7" top="0.75" bottom="0.75" header="0.3" footer="0.3"/>
  <pageSetup scale="87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61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425781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4" bestFit="1" customWidth="1"/>
    <col min="13" max="14" width="9.28515625" bestFit="1" customWidth="1"/>
  </cols>
  <sheetData>
    <row r="1" spans="1:14" ht="30">
      <c r="A1" s="6" t="s">
        <v>57</v>
      </c>
      <c r="B1" s="6" t="s">
        <v>49</v>
      </c>
      <c r="C1" s="8" t="s">
        <v>56</v>
      </c>
      <c r="D1" s="7" t="s">
        <v>50</v>
      </c>
      <c r="E1" s="7" t="s">
        <v>55</v>
      </c>
      <c r="F1" s="7" t="s">
        <v>51</v>
      </c>
      <c r="G1" s="7" t="s">
        <v>52</v>
      </c>
      <c r="H1" s="6" t="s">
        <v>54</v>
      </c>
      <c r="I1" s="7" t="s">
        <v>59</v>
      </c>
      <c r="J1" s="7" t="s">
        <v>60</v>
      </c>
      <c r="K1" s="6" t="s">
        <v>53</v>
      </c>
      <c r="L1" s="10" t="s">
        <v>61</v>
      </c>
      <c r="M1" s="10" t="s">
        <v>62</v>
      </c>
      <c r="N1" s="10" t="s">
        <v>63</v>
      </c>
    </row>
    <row r="2" spans="1:14">
      <c r="A2" s="6" t="s">
        <v>58</v>
      </c>
      <c r="B2" s="6">
        <v>3200</v>
      </c>
      <c r="C2" s="8">
        <v>1.9543493200000001E-2</v>
      </c>
      <c r="D2" s="9">
        <v>0.4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15</v>
      </c>
      <c r="L2" s="6">
        <f>ROUND(E2*D2*C2*102.79,0)</f>
        <v>44</v>
      </c>
      <c r="M2" s="6">
        <f>ROUND(I2*L2*0.002205,0)</f>
        <v>0</v>
      </c>
      <c r="N2" s="11">
        <f>ROUND(J2*L2*0.002205,1)</f>
        <v>0</v>
      </c>
    </row>
    <row r="3" spans="1:14">
      <c r="A3" s="6" t="s">
        <v>58</v>
      </c>
      <c r="B3" s="6">
        <v>3100</v>
      </c>
      <c r="C3" s="8">
        <v>8.9727811099999999E-2</v>
      </c>
      <c r="D3" s="9">
        <v>0.41099999999999998</v>
      </c>
      <c r="E3" s="9">
        <v>54.65</v>
      </c>
      <c r="F3" s="9">
        <v>1.2</v>
      </c>
      <c r="G3" s="9">
        <v>6.4000000000000001E-2</v>
      </c>
      <c r="H3" s="6">
        <v>1</v>
      </c>
      <c r="I3" s="9">
        <f t="shared" ref="I3:I60" si="0">F3</f>
        <v>1.2</v>
      </c>
      <c r="J3" s="9">
        <f t="shared" ref="J3:J60" si="1">G3</f>
        <v>6.4000000000000001E-2</v>
      </c>
      <c r="K3" s="6">
        <v>9146</v>
      </c>
      <c r="L3" s="6">
        <f t="shared" ref="L3:L60" si="2">ROUND(E3*D3*C3*102.79,0)</f>
        <v>207</v>
      </c>
      <c r="M3" s="6">
        <f t="shared" ref="M3:M60" si="3">ROUND(I3*L3*0.002205,0)</f>
        <v>1</v>
      </c>
      <c r="N3" s="11">
        <f t="shared" ref="N3:N60" si="4">ROUND(J3*L3*0.002205,1)</f>
        <v>0</v>
      </c>
    </row>
    <row r="4" spans="1:14">
      <c r="A4" s="6" t="s">
        <v>58</v>
      </c>
      <c r="B4" s="6">
        <v>6120</v>
      </c>
      <c r="C4" s="8">
        <v>9.6965933000000004E-3</v>
      </c>
      <c r="D4" s="9">
        <v>0.30299999999999999</v>
      </c>
      <c r="E4" s="9">
        <v>54.65</v>
      </c>
      <c r="F4" s="9">
        <v>0</v>
      </c>
      <c r="G4" s="9">
        <v>0</v>
      </c>
      <c r="H4" s="6">
        <v>1</v>
      </c>
      <c r="I4" s="9">
        <f t="shared" si="0"/>
        <v>0</v>
      </c>
      <c r="J4" s="9">
        <f t="shared" si="1"/>
        <v>0</v>
      </c>
      <c r="K4" s="6">
        <v>180</v>
      </c>
      <c r="L4" s="6">
        <f t="shared" si="2"/>
        <v>17</v>
      </c>
      <c r="M4" s="6">
        <f t="shared" si="3"/>
        <v>0</v>
      </c>
      <c r="N4" s="11">
        <f t="shared" si="4"/>
        <v>0</v>
      </c>
    </row>
    <row r="5" spans="1:14">
      <c r="A5" s="6" t="s">
        <v>58</v>
      </c>
      <c r="B5" s="6">
        <v>5100</v>
      </c>
      <c r="C5" s="8">
        <v>1.3618313999999999E-2</v>
      </c>
      <c r="D5" s="9">
        <v>1</v>
      </c>
      <c r="E5" s="9">
        <v>54.65</v>
      </c>
      <c r="F5" s="9">
        <v>0.6</v>
      </c>
      <c r="G5" s="9">
        <v>0.05</v>
      </c>
      <c r="H5" s="6">
        <v>1</v>
      </c>
      <c r="I5" s="9">
        <f t="shared" si="0"/>
        <v>0.6</v>
      </c>
      <c r="J5" s="9">
        <f t="shared" si="1"/>
        <v>0.05</v>
      </c>
      <c r="K5" s="6">
        <v>1308</v>
      </c>
      <c r="L5" s="6">
        <f t="shared" si="2"/>
        <v>77</v>
      </c>
      <c r="M5" s="6">
        <f t="shared" si="3"/>
        <v>0</v>
      </c>
      <c r="N5" s="11">
        <f t="shared" si="4"/>
        <v>0</v>
      </c>
    </row>
    <row r="6" spans="1:14">
      <c r="A6" s="6" t="s">
        <v>58</v>
      </c>
      <c r="B6" s="6">
        <v>6120</v>
      </c>
      <c r="C6" s="8">
        <v>0.1546495131</v>
      </c>
      <c r="D6" s="9">
        <v>0.26600000000000001</v>
      </c>
      <c r="E6" s="9">
        <v>54.65</v>
      </c>
      <c r="F6" s="9">
        <v>0</v>
      </c>
      <c r="G6" s="9">
        <v>0</v>
      </c>
      <c r="H6" s="6">
        <v>1</v>
      </c>
      <c r="I6" s="9">
        <f t="shared" si="0"/>
        <v>0</v>
      </c>
      <c r="J6" s="9">
        <f t="shared" si="1"/>
        <v>0</v>
      </c>
      <c r="K6" s="6">
        <v>121</v>
      </c>
      <c r="L6" s="6">
        <f t="shared" si="2"/>
        <v>231</v>
      </c>
      <c r="M6" s="6">
        <f t="shared" si="3"/>
        <v>0</v>
      </c>
      <c r="N6" s="11">
        <f t="shared" si="4"/>
        <v>0</v>
      </c>
    </row>
    <row r="7" spans="1:14">
      <c r="A7" s="6" t="s">
        <v>58</v>
      </c>
      <c r="B7" s="6">
        <v>6120</v>
      </c>
      <c r="C7" s="8">
        <v>0.67768852410000002</v>
      </c>
      <c r="D7" s="9">
        <v>0.30299999999999999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413</v>
      </c>
      <c r="L7" s="6">
        <f t="shared" si="2"/>
        <v>1153</v>
      </c>
      <c r="M7" s="6">
        <f t="shared" si="3"/>
        <v>0</v>
      </c>
      <c r="N7" s="11">
        <f t="shared" si="4"/>
        <v>0</v>
      </c>
    </row>
    <row r="8" spans="1:14">
      <c r="A8" s="6" t="s">
        <v>58</v>
      </c>
      <c r="B8" s="6">
        <v>6460</v>
      </c>
      <c r="C8" s="8">
        <v>0.54203970759999998</v>
      </c>
      <c r="D8" s="9">
        <v>0.30299999999999999</v>
      </c>
      <c r="E8" s="9">
        <v>54.65</v>
      </c>
      <c r="F8" s="9">
        <v>0</v>
      </c>
      <c r="G8" s="9">
        <v>0</v>
      </c>
      <c r="H8" s="6">
        <v>1</v>
      </c>
      <c r="I8" s="9">
        <f t="shared" si="0"/>
        <v>0</v>
      </c>
      <c r="J8" s="9">
        <f t="shared" si="1"/>
        <v>0</v>
      </c>
      <c r="K8" s="6">
        <v>2784</v>
      </c>
      <c r="L8" s="6">
        <f t="shared" si="2"/>
        <v>923</v>
      </c>
      <c r="M8" s="6">
        <f t="shared" si="3"/>
        <v>0</v>
      </c>
      <c r="N8" s="11">
        <f t="shared" si="4"/>
        <v>0</v>
      </c>
    </row>
    <row r="9" spans="1:14">
      <c r="A9" s="6" t="s">
        <v>58</v>
      </c>
      <c r="B9" s="6">
        <v>6460</v>
      </c>
      <c r="C9" s="8">
        <v>1.1514321047</v>
      </c>
      <c r="D9" s="9">
        <v>0.30299999999999999</v>
      </c>
      <c r="E9" s="9">
        <v>54.65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953</v>
      </c>
      <c r="L9" s="6">
        <f t="shared" si="2"/>
        <v>1960</v>
      </c>
      <c r="M9" s="6">
        <f t="shared" si="3"/>
        <v>0</v>
      </c>
      <c r="N9" s="11">
        <f t="shared" si="4"/>
        <v>0</v>
      </c>
    </row>
    <row r="10" spans="1:14">
      <c r="A10" s="6" t="s">
        <v>58</v>
      </c>
      <c r="B10" s="6">
        <v>6420</v>
      </c>
      <c r="C10" s="8">
        <v>42.516162746799999</v>
      </c>
      <c r="D10" s="9">
        <v>0.30299999999999999</v>
      </c>
      <c r="E10" s="9">
        <v>54.65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25389</v>
      </c>
      <c r="L10" s="6">
        <f t="shared" si="2"/>
        <v>72367</v>
      </c>
      <c r="M10" s="6">
        <f t="shared" si="3"/>
        <v>0</v>
      </c>
      <c r="N10" s="11">
        <f t="shared" si="4"/>
        <v>0</v>
      </c>
    </row>
    <row r="11" spans="1:14">
      <c r="A11" s="6" t="s">
        <v>58</v>
      </c>
      <c r="B11" s="6">
        <v>6120</v>
      </c>
      <c r="C11" s="8">
        <v>3.6974874999999999E-3</v>
      </c>
      <c r="D11" s="9">
        <v>0.26600000000000001</v>
      </c>
      <c r="E11" s="9">
        <v>54.65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47</v>
      </c>
      <c r="L11" s="6">
        <f t="shared" si="2"/>
        <v>6</v>
      </c>
      <c r="M11" s="6">
        <f t="shared" si="3"/>
        <v>0</v>
      </c>
      <c r="N11" s="11">
        <f t="shared" si="4"/>
        <v>0</v>
      </c>
    </row>
    <row r="12" spans="1:14">
      <c r="A12" s="6" t="s">
        <v>58</v>
      </c>
      <c r="B12" s="6">
        <v>5100</v>
      </c>
      <c r="C12" s="8">
        <v>15.121637318299999</v>
      </c>
      <c r="D12" s="9">
        <v>1</v>
      </c>
      <c r="E12" s="9">
        <v>54.65</v>
      </c>
      <c r="F12" s="9">
        <v>0.6</v>
      </c>
      <c r="G12" s="9">
        <v>0.05</v>
      </c>
      <c r="H12" s="6">
        <v>1</v>
      </c>
      <c r="I12" s="9">
        <f t="shared" si="0"/>
        <v>0.6</v>
      </c>
      <c r="J12" s="9">
        <f t="shared" si="1"/>
        <v>0.05</v>
      </c>
      <c r="K12" s="6">
        <v>29821</v>
      </c>
      <c r="L12" s="6">
        <f t="shared" si="2"/>
        <v>84945</v>
      </c>
      <c r="M12" s="6">
        <f t="shared" si="3"/>
        <v>112</v>
      </c>
      <c r="N12" s="11">
        <f t="shared" si="4"/>
        <v>9.4</v>
      </c>
    </row>
    <row r="13" spans="1:14">
      <c r="A13" s="6" t="s">
        <v>58</v>
      </c>
      <c r="B13" s="6">
        <v>6120</v>
      </c>
      <c r="C13" s="8">
        <v>6.1546546106999998</v>
      </c>
      <c r="D13" s="9">
        <v>0.30299999999999999</v>
      </c>
      <c r="E13" s="9">
        <v>54.65</v>
      </c>
      <c r="F13" s="9">
        <v>0</v>
      </c>
      <c r="G13" s="9">
        <v>0</v>
      </c>
      <c r="H13" s="6">
        <v>1</v>
      </c>
      <c r="I13" s="9">
        <f t="shared" si="0"/>
        <v>0</v>
      </c>
      <c r="J13" s="9">
        <f t="shared" si="1"/>
        <v>0</v>
      </c>
      <c r="K13" s="6">
        <v>6125</v>
      </c>
      <c r="L13" s="6">
        <f t="shared" si="2"/>
        <v>10476</v>
      </c>
      <c r="M13" s="6">
        <f t="shared" si="3"/>
        <v>0</v>
      </c>
      <c r="N13" s="11">
        <f t="shared" si="4"/>
        <v>0</v>
      </c>
    </row>
    <row r="14" spans="1:14">
      <c r="A14" s="6" t="s">
        <v>58</v>
      </c>
      <c r="B14" s="6">
        <v>5430</v>
      </c>
      <c r="C14" s="8">
        <v>0.37310819140000001</v>
      </c>
      <c r="D14" s="9">
        <v>1</v>
      </c>
      <c r="E14" s="9">
        <v>54.65</v>
      </c>
      <c r="F14" s="9">
        <v>0</v>
      </c>
      <c r="G14" s="9">
        <v>0</v>
      </c>
      <c r="H14" s="6">
        <v>1</v>
      </c>
      <c r="I14" s="9">
        <f t="shared" si="0"/>
        <v>0</v>
      </c>
      <c r="J14" s="9">
        <f t="shared" si="1"/>
        <v>0</v>
      </c>
      <c r="K14" s="6">
        <v>735</v>
      </c>
      <c r="L14" s="6">
        <f t="shared" si="2"/>
        <v>2096</v>
      </c>
      <c r="M14" s="6">
        <f t="shared" si="3"/>
        <v>0</v>
      </c>
      <c r="N14" s="11">
        <f t="shared" si="4"/>
        <v>0</v>
      </c>
    </row>
    <row r="15" spans="1:14">
      <c r="A15" s="6" t="s">
        <v>58</v>
      </c>
      <c r="B15" s="6">
        <v>6420</v>
      </c>
      <c r="C15" s="8">
        <v>3.7468988299999999E-2</v>
      </c>
      <c r="D15" s="9">
        <v>0.30299999999999999</v>
      </c>
      <c r="E15" s="9">
        <v>54.65</v>
      </c>
      <c r="F15" s="9">
        <v>0</v>
      </c>
      <c r="G15" s="9">
        <v>0</v>
      </c>
      <c r="H15" s="6">
        <v>1</v>
      </c>
      <c r="I15" s="9">
        <f t="shared" si="0"/>
        <v>0</v>
      </c>
      <c r="J15" s="9">
        <f t="shared" si="1"/>
        <v>0</v>
      </c>
      <c r="K15" s="6">
        <v>22</v>
      </c>
      <c r="L15" s="6">
        <f t="shared" si="2"/>
        <v>64</v>
      </c>
      <c r="M15" s="6">
        <f t="shared" si="3"/>
        <v>0</v>
      </c>
      <c r="N15" s="11">
        <f t="shared" si="4"/>
        <v>0</v>
      </c>
    </row>
    <row r="16" spans="1:14">
      <c r="A16" s="6" t="s">
        <v>58</v>
      </c>
      <c r="B16" s="6">
        <v>6460</v>
      </c>
      <c r="C16" s="8">
        <v>2.6734904530999999</v>
      </c>
      <c r="D16" s="9">
        <v>0.30299999999999999</v>
      </c>
      <c r="E16" s="9">
        <v>54.65</v>
      </c>
      <c r="F16" s="9">
        <v>0</v>
      </c>
      <c r="G16" s="9">
        <v>0</v>
      </c>
      <c r="H16" s="6">
        <v>1</v>
      </c>
      <c r="I16" s="9">
        <f t="shared" si="0"/>
        <v>0</v>
      </c>
      <c r="J16" s="9">
        <f t="shared" si="1"/>
        <v>0</v>
      </c>
      <c r="K16" s="6">
        <v>2279</v>
      </c>
      <c r="L16" s="6">
        <f t="shared" si="2"/>
        <v>4551</v>
      </c>
      <c r="M16" s="6">
        <f t="shared" si="3"/>
        <v>0</v>
      </c>
      <c r="N16" s="11">
        <f t="shared" si="4"/>
        <v>0</v>
      </c>
    </row>
    <row r="17" spans="1:14">
      <c r="A17" s="6" t="s">
        <v>58</v>
      </c>
      <c r="B17" s="6">
        <v>6120</v>
      </c>
      <c r="C17" s="8">
        <v>3.5047843100000003E-2</v>
      </c>
      <c r="D17" s="9">
        <v>0.247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35</v>
      </c>
      <c r="L17" s="6">
        <f t="shared" si="2"/>
        <v>49</v>
      </c>
      <c r="M17" s="6">
        <f t="shared" si="3"/>
        <v>0</v>
      </c>
      <c r="N17" s="11">
        <f t="shared" si="4"/>
        <v>0</v>
      </c>
    </row>
    <row r="18" spans="1:14">
      <c r="A18" s="6" t="s">
        <v>58</v>
      </c>
      <c r="B18" s="6">
        <v>3100</v>
      </c>
      <c r="C18" s="8">
        <v>1.7635763000000001E-3</v>
      </c>
      <c r="D18" s="9">
        <v>0.41099999999999998</v>
      </c>
      <c r="E18" s="9">
        <v>54.65</v>
      </c>
      <c r="F18" s="9">
        <v>1.2</v>
      </c>
      <c r="G18" s="9">
        <v>6.4000000000000001E-2</v>
      </c>
      <c r="H18" s="6">
        <v>1</v>
      </c>
      <c r="I18" s="9">
        <f t="shared" si="0"/>
        <v>1.2</v>
      </c>
      <c r="J18" s="9">
        <f t="shared" si="1"/>
        <v>6.4000000000000001E-2</v>
      </c>
      <c r="K18" s="6">
        <v>99</v>
      </c>
      <c r="L18" s="6">
        <f t="shared" si="2"/>
        <v>4</v>
      </c>
      <c r="M18" s="6">
        <f t="shared" si="3"/>
        <v>0</v>
      </c>
      <c r="N18" s="11">
        <f t="shared" si="4"/>
        <v>0</v>
      </c>
    </row>
    <row r="19" spans="1:14">
      <c r="A19" s="6" t="s">
        <v>58</v>
      </c>
      <c r="B19" s="6">
        <v>6460</v>
      </c>
      <c r="C19" s="8">
        <v>0.61374572329999999</v>
      </c>
      <c r="D19" s="9">
        <v>0.30299999999999999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934</v>
      </c>
      <c r="L19" s="6">
        <f t="shared" si="2"/>
        <v>1045</v>
      </c>
      <c r="M19" s="6">
        <f t="shared" si="3"/>
        <v>0</v>
      </c>
      <c r="N19" s="11">
        <f t="shared" si="4"/>
        <v>0</v>
      </c>
    </row>
    <row r="20" spans="1:14">
      <c r="A20" s="6" t="s">
        <v>58</v>
      </c>
      <c r="B20" s="6">
        <v>6420</v>
      </c>
      <c r="C20" s="8">
        <v>9.0648299999999997E-5</v>
      </c>
      <c r="D20" s="9">
        <v>0.30299999999999999</v>
      </c>
      <c r="E20" s="9">
        <v>54.65</v>
      </c>
      <c r="F20" s="9">
        <v>0</v>
      </c>
      <c r="G20" s="9">
        <v>0</v>
      </c>
      <c r="H20" s="6">
        <v>1</v>
      </c>
      <c r="I20" s="9">
        <f t="shared" si="0"/>
        <v>0</v>
      </c>
      <c r="J20" s="9">
        <f t="shared" si="1"/>
        <v>0</v>
      </c>
      <c r="K20" s="6">
        <v>0</v>
      </c>
      <c r="L20" s="6">
        <f t="shared" si="2"/>
        <v>0</v>
      </c>
      <c r="M20" s="6">
        <f t="shared" si="3"/>
        <v>0</v>
      </c>
      <c r="N20" s="11">
        <f t="shared" si="4"/>
        <v>0</v>
      </c>
    </row>
    <row r="21" spans="1:14">
      <c r="A21" s="6" t="s">
        <v>58</v>
      </c>
      <c r="B21" s="6">
        <v>6460</v>
      </c>
      <c r="C21" s="8">
        <v>0.96737227940000003</v>
      </c>
      <c r="D21" s="9">
        <v>0.30299999999999999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1009</v>
      </c>
      <c r="L21" s="6">
        <f t="shared" si="2"/>
        <v>1647</v>
      </c>
      <c r="M21" s="6">
        <f t="shared" si="3"/>
        <v>0</v>
      </c>
      <c r="N21" s="11">
        <f t="shared" si="4"/>
        <v>0</v>
      </c>
    </row>
    <row r="22" spans="1:14">
      <c r="A22" s="6" t="s">
        <v>58</v>
      </c>
      <c r="B22" s="6">
        <v>6420</v>
      </c>
      <c r="C22" s="8">
        <v>1.4940146200000001E-2</v>
      </c>
      <c r="D22" s="9">
        <v>0.30299999999999999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9</v>
      </c>
      <c r="L22" s="6">
        <f t="shared" si="2"/>
        <v>25</v>
      </c>
      <c r="M22" s="6">
        <f t="shared" si="3"/>
        <v>0</v>
      </c>
      <c r="N22" s="11">
        <f t="shared" si="4"/>
        <v>0</v>
      </c>
    </row>
    <row r="23" spans="1:14">
      <c r="A23" s="6" t="s">
        <v>58</v>
      </c>
      <c r="B23" s="6">
        <v>3100</v>
      </c>
      <c r="C23" s="8">
        <v>9.0665168399999996E-2</v>
      </c>
      <c r="D23" s="9">
        <v>0.41099999999999998</v>
      </c>
      <c r="E23" s="9">
        <v>54.65</v>
      </c>
      <c r="F23" s="9">
        <v>1.2</v>
      </c>
      <c r="G23" s="9">
        <v>6.4000000000000001E-2</v>
      </c>
      <c r="H23" s="6">
        <v>1</v>
      </c>
      <c r="I23" s="9">
        <f t="shared" si="0"/>
        <v>1.2</v>
      </c>
      <c r="J23" s="9">
        <f t="shared" si="1"/>
        <v>6.4000000000000001E-2</v>
      </c>
      <c r="K23" s="6">
        <v>73</v>
      </c>
      <c r="L23" s="6">
        <f t="shared" si="2"/>
        <v>209</v>
      </c>
      <c r="M23" s="6">
        <f t="shared" si="3"/>
        <v>1</v>
      </c>
      <c r="N23" s="11">
        <f t="shared" si="4"/>
        <v>0</v>
      </c>
    </row>
    <row r="24" spans="1:14">
      <c r="A24" s="6" t="s">
        <v>58</v>
      </c>
      <c r="B24" s="6">
        <v>3200</v>
      </c>
      <c r="C24" s="8">
        <v>0.1363464295</v>
      </c>
      <c r="D24" s="9">
        <v>0.4</v>
      </c>
      <c r="E24" s="9">
        <v>54.65</v>
      </c>
      <c r="F24" s="9">
        <v>1.2</v>
      </c>
      <c r="G24" s="9">
        <v>6.4000000000000001E-2</v>
      </c>
      <c r="H24" s="6">
        <v>1</v>
      </c>
      <c r="I24" s="9">
        <f t="shared" si="0"/>
        <v>1.2</v>
      </c>
      <c r="J24" s="9">
        <f t="shared" si="1"/>
        <v>6.4000000000000001E-2</v>
      </c>
      <c r="K24" s="6">
        <v>107</v>
      </c>
      <c r="L24" s="6">
        <f t="shared" si="2"/>
        <v>306</v>
      </c>
      <c r="M24" s="6">
        <f t="shared" si="3"/>
        <v>1</v>
      </c>
      <c r="N24" s="11">
        <f t="shared" si="4"/>
        <v>0</v>
      </c>
    </row>
    <row r="25" spans="1:14">
      <c r="A25" s="6" t="s">
        <v>58</v>
      </c>
      <c r="B25" s="6">
        <v>6120</v>
      </c>
      <c r="C25" s="8">
        <v>6.4510032699999997E-2</v>
      </c>
      <c r="D25" s="9">
        <v>0.30299999999999999</v>
      </c>
      <c r="E25" s="9">
        <v>54.65</v>
      </c>
      <c r="F25" s="9">
        <v>0</v>
      </c>
      <c r="G25" s="9">
        <v>0</v>
      </c>
      <c r="H25" s="6">
        <v>1</v>
      </c>
      <c r="I25" s="9">
        <f t="shared" si="0"/>
        <v>0</v>
      </c>
      <c r="J25" s="9">
        <f t="shared" si="1"/>
        <v>0</v>
      </c>
      <c r="K25" s="6">
        <v>189</v>
      </c>
      <c r="L25" s="6">
        <f t="shared" si="2"/>
        <v>110</v>
      </c>
      <c r="M25" s="6">
        <f t="shared" si="3"/>
        <v>0</v>
      </c>
      <c r="N25" s="11">
        <f t="shared" si="4"/>
        <v>0</v>
      </c>
    </row>
    <row r="26" spans="1:14">
      <c r="A26" s="6" t="s">
        <v>58</v>
      </c>
      <c r="B26" s="6">
        <v>6120</v>
      </c>
      <c r="C26" s="8">
        <v>4.2427569000000002E-3</v>
      </c>
      <c r="D26" s="9">
        <v>0.247</v>
      </c>
      <c r="E26" s="9">
        <v>54.65</v>
      </c>
      <c r="F26" s="9">
        <v>0</v>
      </c>
      <c r="G26" s="9">
        <v>0</v>
      </c>
      <c r="H26" s="6">
        <v>1</v>
      </c>
      <c r="I26" s="9">
        <f t="shared" si="0"/>
        <v>0</v>
      </c>
      <c r="J26" s="9">
        <f t="shared" si="1"/>
        <v>0</v>
      </c>
      <c r="K26" s="6">
        <v>155</v>
      </c>
      <c r="L26" s="6">
        <f t="shared" si="2"/>
        <v>6</v>
      </c>
      <c r="M26" s="6">
        <f t="shared" si="3"/>
        <v>0</v>
      </c>
      <c r="N26" s="11">
        <f t="shared" si="4"/>
        <v>0</v>
      </c>
    </row>
    <row r="27" spans="1:14">
      <c r="A27" s="6" t="s">
        <v>58</v>
      </c>
      <c r="B27" s="6">
        <v>6120</v>
      </c>
      <c r="C27" s="8">
        <v>7.8010003000000003E-3</v>
      </c>
      <c r="D27" s="9">
        <v>0.30299999999999999</v>
      </c>
      <c r="E27" s="9">
        <v>54.65</v>
      </c>
      <c r="F27" s="9">
        <v>0</v>
      </c>
      <c r="G27" s="9">
        <v>0</v>
      </c>
      <c r="H27" s="6">
        <v>1</v>
      </c>
      <c r="I27" s="9">
        <f t="shared" si="0"/>
        <v>0</v>
      </c>
      <c r="J27" s="9">
        <f t="shared" si="1"/>
        <v>0</v>
      </c>
      <c r="K27" s="6">
        <v>90</v>
      </c>
      <c r="L27" s="6">
        <f t="shared" si="2"/>
        <v>13</v>
      </c>
      <c r="M27" s="6">
        <f t="shared" si="3"/>
        <v>0</v>
      </c>
      <c r="N27" s="11">
        <f t="shared" si="4"/>
        <v>0</v>
      </c>
    </row>
    <row r="28" spans="1:14">
      <c r="A28" s="6" t="s">
        <v>58</v>
      </c>
      <c r="B28" s="6">
        <v>3200</v>
      </c>
      <c r="C28" s="8">
        <v>2.9720068675000002</v>
      </c>
      <c r="D28" s="9">
        <v>0.4</v>
      </c>
      <c r="E28" s="9">
        <v>54.65</v>
      </c>
      <c r="F28" s="9">
        <v>1.2</v>
      </c>
      <c r="G28" s="9">
        <v>6.4000000000000001E-2</v>
      </c>
      <c r="H28" s="6">
        <v>1</v>
      </c>
      <c r="I28" s="9">
        <f t="shared" si="0"/>
        <v>1.2</v>
      </c>
      <c r="J28" s="9">
        <f t="shared" si="1"/>
        <v>6.4000000000000001E-2</v>
      </c>
      <c r="K28" s="6">
        <v>10368</v>
      </c>
      <c r="L28" s="6">
        <f t="shared" si="2"/>
        <v>6678</v>
      </c>
      <c r="M28" s="6">
        <f t="shared" si="3"/>
        <v>18</v>
      </c>
      <c r="N28" s="11">
        <f t="shared" si="4"/>
        <v>0.9</v>
      </c>
    </row>
    <row r="29" spans="1:14">
      <c r="A29" s="6" t="s">
        <v>58</v>
      </c>
      <c r="B29" s="6">
        <v>6120</v>
      </c>
      <c r="C29" s="8">
        <v>0.1153682459</v>
      </c>
      <c r="D29" s="9">
        <v>0.30299999999999999</v>
      </c>
      <c r="E29" s="9">
        <v>54.65</v>
      </c>
      <c r="F29" s="9">
        <v>0</v>
      </c>
      <c r="G29" s="9">
        <v>0</v>
      </c>
      <c r="H29" s="6">
        <v>1</v>
      </c>
      <c r="I29" s="9">
        <f t="shared" si="0"/>
        <v>0</v>
      </c>
      <c r="J29" s="9">
        <f t="shared" si="1"/>
        <v>0</v>
      </c>
      <c r="K29" s="6">
        <v>212</v>
      </c>
      <c r="L29" s="6">
        <f t="shared" si="2"/>
        <v>196</v>
      </c>
      <c r="M29" s="6">
        <f t="shared" si="3"/>
        <v>0</v>
      </c>
      <c r="N29" s="11">
        <f t="shared" si="4"/>
        <v>0</v>
      </c>
    </row>
    <row r="30" spans="1:14">
      <c r="A30" s="6" t="s">
        <v>58</v>
      </c>
      <c r="B30" s="6">
        <v>6420</v>
      </c>
      <c r="C30" s="8">
        <v>8.2026584400000005E-2</v>
      </c>
      <c r="D30" s="9">
        <v>0.30299999999999999</v>
      </c>
      <c r="E30" s="9">
        <v>54.65</v>
      </c>
      <c r="F30" s="9">
        <v>0</v>
      </c>
      <c r="G30" s="9">
        <v>0</v>
      </c>
      <c r="H30" s="6">
        <v>1</v>
      </c>
      <c r="I30" s="9">
        <f t="shared" si="0"/>
        <v>0</v>
      </c>
      <c r="J30" s="9">
        <f t="shared" si="1"/>
        <v>0</v>
      </c>
      <c r="K30" s="6">
        <v>96</v>
      </c>
      <c r="L30" s="6">
        <f t="shared" si="2"/>
        <v>140</v>
      </c>
      <c r="M30" s="6">
        <f t="shared" si="3"/>
        <v>0</v>
      </c>
      <c r="N30" s="11">
        <f t="shared" si="4"/>
        <v>0</v>
      </c>
    </row>
    <row r="31" spans="1:14">
      <c r="A31" s="6" t="s">
        <v>58</v>
      </c>
      <c r="B31" s="6">
        <v>6420</v>
      </c>
      <c r="C31" s="8">
        <v>8.5247697299999994E-2</v>
      </c>
      <c r="D31" s="9">
        <v>0.30299999999999999</v>
      </c>
      <c r="E31" s="9">
        <v>54.65</v>
      </c>
      <c r="F31" s="9">
        <v>0</v>
      </c>
      <c r="G31" s="9">
        <v>0</v>
      </c>
      <c r="H31" s="6">
        <v>1</v>
      </c>
      <c r="I31" s="9">
        <f t="shared" si="0"/>
        <v>0</v>
      </c>
      <c r="J31" s="9">
        <f t="shared" si="1"/>
        <v>0</v>
      </c>
      <c r="K31" s="6">
        <v>158</v>
      </c>
      <c r="L31" s="6">
        <f t="shared" si="2"/>
        <v>145</v>
      </c>
      <c r="M31" s="6">
        <f t="shared" si="3"/>
        <v>0</v>
      </c>
      <c r="N31" s="11">
        <f t="shared" si="4"/>
        <v>0</v>
      </c>
    </row>
    <row r="32" spans="1:14">
      <c r="A32" s="6" t="s">
        <v>58</v>
      </c>
      <c r="B32" s="6">
        <v>6300</v>
      </c>
      <c r="C32" s="8">
        <v>0.66578558160000001</v>
      </c>
      <c r="D32" s="9">
        <v>0.30299999999999999</v>
      </c>
      <c r="E32" s="9">
        <v>54.65</v>
      </c>
      <c r="F32" s="9">
        <v>0</v>
      </c>
      <c r="G32" s="9">
        <v>0</v>
      </c>
      <c r="H32" s="6">
        <v>1</v>
      </c>
      <c r="I32" s="9">
        <f t="shared" si="0"/>
        <v>0</v>
      </c>
      <c r="J32" s="9">
        <f t="shared" si="1"/>
        <v>0</v>
      </c>
      <c r="K32" s="6">
        <v>1201</v>
      </c>
      <c r="L32" s="6">
        <f t="shared" si="2"/>
        <v>1133</v>
      </c>
      <c r="M32" s="6">
        <f t="shared" si="3"/>
        <v>0</v>
      </c>
      <c r="N32" s="11">
        <f t="shared" si="4"/>
        <v>0</v>
      </c>
    </row>
    <row r="33" spans="1:14">
      <c r="A33" s="6" t="s">
        <v>58</v>
      </c>
      <c r="B33" s="6">
        <v>6300</v>
      </c>
      <c r="C33" s="8">
        <v>0.40004059710000001</v>
      </c>
      <c r="D33" s="9">
        <v>0.30299999999999999</v>
      </c>
      <c r="E33" s="9">
        <v>54.65</v>
      </c>
      <c r="F33" s="9">
        <v>0</v>
      </c>
      <c r="G33" s="9">
        <v>0</v>
      </c>
      <c r="H33" s="6">
        <v>1</v>
      </c>
      <c r="I33" s="9">
        <f t="shared" si="0"/>
        <v>0</v>
      </c>
      <c r="J33" s="9">
        <f t="shared" si="1"/>
        <v>0</v>
      </c>
      <c r="K33" s="6">
        <v>316</v>
      </c>
      <c r="L33" s="6">
        <f t="shared" si="2"/>
        <v>681</v>
      </c>
      <c r="M33" s="6">
        <f t="shared" si="3"/>
        <v>0</v>
      </c>
      <c r="N33" s="11">
        <f t="shared" si="4"/>
        <v>0</v>
      </c>
    </row>
    <row r="34" spans="1:14">
      <c r="A34" s="6" t="s">
        <v>58</v>
      </c>
      <c r="B34" s="6">
        <v>3200</v>
      </c>
      <c r="C34" s="8">
        <v>0.73297563129999999</v>
      </c>
      <c r="D34" s="9">
        <v>0.4</v>
      </c>
      <c r="E34" s="9">
        <v>54.65</v>
      </c>
      <c r="F34" s="9">
        <v>1.2</v>
      </c>
      <c r="G34" s="9">
        <v>6.4000000000000001E-2</v>
      </c>
      <c r="H34" s="6">
        <v>1</v>
      </c>
      <c r="I34" s="9">
        <f t="shared" si="0"/>
        <v>1.2</v>
      </c>
      <c r="J34" s="9">
        <f t="shared" si="1"/>
        <v>6.4000000000000001E-2</v>
      </c>
      <c r="K34" s="6">
        <v>853</v>
      </c>
      <c r="L34" s="6">
        <f t="shared" si="2"/>
        <v>1647</v>
      </c>
      <c r="M34" s="6">
        <f t="shared" si="3"/>
        <v>4</v>
      </c>
      <c r="N34" s="11">
        <f t="shared" si="4"/>
        <v>0.2</v>
      </c>
    </row>
    <row r="35" spans="1:14">
      <c r="A35" s="6" t="s">
        <v>58</v>
      </c>
      <c r="B35" s="6">
        <v>3200</v>
      </c>
      <c r="C35" s="8">
        <v>9.8994490700000007E-2</v>
      </c>
      <c r="D35" s="9">
        <v>0.4</v>
      </c>
      <c r="E35" s="9">
        <v>54.65</v>
      </c>
      <c r="F35" s="9">
        <v>1.2</v>
      </c>
      <c r="G35" s="9">
        <v>6.4000000000000001E-2</v>
      </c>
      <c r="H35" s="6">
        <v>1</v>
      </c>
      <c r="I35" s="9">
        <f t="shared" si="0"/>
        <v>1.2</v>
      </c>
      <c r="J35" s="9">
        <f t="shared" si="1"/>
        <v>6.4000000000000001E-2</v>
      </c>
      <c r="K35" s="6">
        <v>279</v>
      </c>
      <c r="L35" s="6">
        <f t="shared" si="2"/>
        <v>222</v>
      </c>
      <c r="M35" s="6">
        <f t="shared" si="3"/>
        <v>1</v>
      </c>
      <c r="N35" s="11">
        <f t="shared" si="4"/>
        <v>0</v>
      </c>
    </row>
    <row r="36" spans="1:14">
      <c r="A36" s="6" t="s">
        <v>58</v>
      </c>
      <c r="B36" s="6">
        <v>6420</v>
      </c>
      <c r="C36" s="8">
        <v>2.4725999999999998E-6</v>
      </c>
      <c r="D36" s="9">
        <v>0.30299999999999999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2</v>
      </c>
      <c r="L36" s="6">
        <f t="shared" si="2"/>
        <v>0</v>
      </c>
      <c r="M36" s="6">
        <f t="shared" si="3"/>
        <v>0</v>
      </c>
      <c r="N36" s="11">
        <f t="shared" si="4"/>
        <v>0</v>
      </c>
    </row>
    <row r="37" spans="1:14">
      <c r="A37" s="6" t="s">
        <v>58</v>
      </c>
      <c r="B37" s="6">
        <v>6120</v>
      </c>
      <c r="C37" s="8">
        <v>0.57627929850000004</v>
      </c>
      <c r="D37" s="9">
        <v>0.30299999999999999</v>
      </c>
      <c r="E37" s="9">
        <v>54.65</v>
      </c>
      <c r="F37" s="9">
        <v>0</v>
      </c>
      <c r="G37" s="9">
        <v>0</v>
      </c>
      <c r="H37" s="6">
        <v>1</v>
      </c>
      <c r="I37" s="9">
        <f t="shared" si="0"/>
        <v>0</v>
      </c>
      <c r="J37" s="9">
        <f t="shared" si="1"/>
        <v>0</v>
      </c>
      <c r="K37" s="6">
        <v>347</v>
      </c>
      <c r="L37" s="6">
        <f t="shared" si="2"/>
        <v>981</v>
      </c>
      <c r="M37" s="6">
        <f t="shared" si="3"/>
        <v>0</v>
      </c>
      <c r="N37" s="11">
        <f t="shared" si="4"/>
        <v>0</v>
      </c>
    </row>
    <row r="38" spans="1:14">
      <c r="A38" s="6" t="s">
        <v>58</v>
      </c>
      <c r="B38" s="6">
        <v>6420</v>
      </c>
      <c r="C38" s="8">
        <v>0.55365449710000003</v>
      </c>
      <c r="D38" s="9">
        <v>0.30299999999999999</v>
      </c>
      <c r="E38" s="9">
        <v>54.65</v>
      </c>
      <c r="F38" s="9">
        <v>0</v>
      </c>
      <c r="G38" s="9">
        <v>0</v>
      </c>
      <c r="H38" s="6">
        <v>1</v>
      </c>
      <c r="I38" s="9">
        <f t="shared" si="0"/>
        <v>0</v>
      </c>
      <c r="J38" s="9">
        <f t="shared" si="1"/>
        <v>0</v>
      </c>
      <c r="K38" s="6">
        <v>331</v>
      </c>
      <c r="L38" s="6">
        <f t="shared" si="2"/>
        <v>942</v>
      </c>
      <c r="M38" s="6">
        <f t="shared" si="3"/>
        <v>0</v>
      </c>
      <c r="N38" s="11">
        <f t="shared" si="4"/>
        <v>0</v>
      </c>
    </row>
    <row r="39" spans="1:14">
      <c r="A39" s="6" t="s">
        <v>58</v>
      </c>
      <c r="B39" s="6">
        <v>6120</v>
      </c>
      <c r="C39" s="8">
        <v>0.2268726751</v>
      </c>
      <c r="D39" s="9">
        <v>0.30299999999999999</v>
      </c>
      <c r="E39" s="9">
        <v>54.65</v>
      </c>
      <c r="F39" s="9">
        <v>0</v>
      </c>
      <c r="G39" s="9">
        <v>0</v>
      </c>
      <c r="H39" s="6">
        <v>1</v>
      </c>
      <c r="I39" s="9">
        <f t="shared" si="0"/>
        <v>0</v>
      </c>
      <c r="J39" s="9">
        <f t="shared" si="1"/>
        <v>0</v>
      </c>
      <c r="K39" s="6">
        <v>350</v>
      </c>
      <c r="L39" s="6">
        <f t="shared" si="2"/>
        <v>386</v>
      </c>
      <c r="M39" s="6">
        <f t="shared" si="3"/>
        <v>0</v>
      </c>
      <c r="N39" s="11">
        <f t="shared" si="4"/>
        <v>0</v>
      </c>
    </row>
    <row r="40" spans="1:14">
      <c r="A40" s="6" t="s">
        <v>58</v>
      </c>
      <c r="B40" s="6">
        <v>6120</v>
      </c>
      <c r="C40" s="8">
        <v>1.0932278700000001E-2</v>
      </c>
      <c r="D40" s="9">
        <v>0.30299999999999999</v>
      </c>
      <c r="E40" s="9">
        <v>54.65</v>
      </c>
      <c r="F40" s="9">
        <v>0</v>
      </c>
      <c r="G40" s="9">
        <v>0</v>
      </c>
      <c r="H40" s="6">
        <v>1</v>
      </c>
      <c r="I40" s="9">
        <f t="shared" si="0"/>
        <v>0</v>
      </c>
      <c r="J40" s="9">
        <f t="shared" si="1"/>
        <v>0</v>
      </c>
      <c r="K40" s="6">
        <v>8</v>
      </c>
      <c r="L40" s="6">
        <f t="shared" si="2"/>
        <v>19</v>
      </c>
      <c r="M40" s="6">
        <f t="shared" si="3"/>
        <v>0</v>
      </c>
      <c r="N40" s="11">
        <f t="shared" si="4"/>
        <v>0</v>
      </c>
    </row>
    <row r="41" spans="1:14">
      <c r="A41" s="6" t="s">
        <v>58</v>
      </c>
      <c r="B41" s="6">
        <v>3200</v>
      </c>
      <c r="C41" s="8">
        <v>0.5810261833</v>
      </c>
      <c r="D41" s="9">
        <v>0.4</v>
      </c>
      <c r="E41" s="9">
        <v>54.65</v>
      </c>
      <c r="F41" s="9">
        <v>1.2</v>
      </c>
      <c r="G41" s="9">
        <v>6.4000000000000001E-2</v>
      </c>
      <c r="H41" s="6">
        <v>1</v>
      </c>
      <c r="I41" s="9">
        <f t="shared" si="0"/>
        <v>1.2</v>
      </c>
      <c r="J41" s="9">
        <f t="shared" si="1"/>
        <v>6.4000000000000001E-2</v>
      </c>
      <c r="K41" s="6">
        <v>646</v>
      </c>
      <c r="L41" s="6">
        <f t="shared" si="2"/>
        <v>1306</v>
      </c>
      <c r="M41" s="6">
        <f t="shared" si="3"/>
        <v>3</v>
      </c>
      <c r="N41" s="11">
        <f t="shared" si="4"/>
        <v>0.2</v>
      </c>
    </row>
    <row r="42" spans="1:14">
      <c r="A42" s="6" t="s">
        <v>58</v>
      </c>
      <c r="B42" s="6">
        <v>5100</v>
      </c>
      <c r="C42" s="8">
        <v>2.3904389299999999E-2</v>
      </c>
      <c r="D42" s="9">
        <v>1</v>
      </c>
      <c r="E42" s="9">
        <v>54.65</v>
      </c>
      <c r="F42" s="9">
        <v>0.6</v>
      </c>
      <c r="G42" s="9">
        <v>0.05</v>
      </c>
      <c r="H42" s="6">
        <v>1</v>
      </c>
      <c r="I42" s="9">
        <f t="shared" si="0"/>
        <v>0.6</v>
      </c>
      <c r="J42" s="9">
        <f t="shared" si="1"/>
        <v>0.05</v>
      </c>
      <c r="K42" s="6">
        <v>47</v>
      </c>
      <c r="L42" s="6">
        <f t="shared" si="2"/>
        <v>134</v>
      </c>
      <c r="M42" s="6">
        <f t="shared" si="3"/>
        <v>0</v>
      </c>
      <c r="N42" s="11">
        <f t="shared" si="4"/>
        <v>0</v>
      </c>
    </row>
    <row r="43" spans="1:14">
      <c r="A43" s="6" t="s">
        <v>58</v>
      </c>
      <c r="B43" s="6">
        <v>6120</v>
      </c>
      <c r="C43" s="8">
        <v>0.69332947369999998</v>
      </c>
      <c r="D43" s="9">
        <v>0.30299999999999999</v>
      </c>
      <c r="E43" s="9">
        <v>54.65</v>
      </c>
      <c r="F43" s="9">
        <v>0</v>
      </c>
      <c r="G43" s="9">
        <v>0</v>
      </c>
      <c r="H43" s="6">
        <v>1</v>
      </c>
      <c r="I43" s="9">
        <f t="shared" si="0"/>
        <v>0</v>
      </c>
      <c r="J43" s="9">
        <f t="shared" si="1"/>
        <v>0</v>
      </c>
      <c r="K43" s="6">
        <v>1056</v>
      </c>
      <c r="L43" s="6">
        <f t="shared" si="2"/>
        <v>1180</v>
      </c>
      <c r="M43" s="6">
        <f t="shared" si="3"/>
        <v>0</v>
      </c>
      <c r="N43" s="11">
        <f t="shared" si="4"/>
        <v>0</v>
      </c>
    </row>
    <row r="44" spans="1:14">
      <c r="A44" s="6" t="s">
        <v>58</v>
      </c>
      <c r="B44" s="6">
        <v>6460</v>
      </c>
      <c r="C44" s="8">
        <v>2.6401918790000001</v>
      </c>
      <c r="D44" s="9">
        <v>0.30299999999999999</v>
      </c>
      <c r="E44" s="9">
        <v>54.65</v>
      </c>
      <c r="F44" s="9">
        <v>0</v>
      </c>
      <c r="G44" s="9">
        <v>0</v>
      </c>
      <c r="H44" s="6">
        <v>1</v>
      </c>
      <c r="I44" s="9">
        <f t="shared" si="0"/>
        <v>0</v>
      </c>
      <c r="J44" s="9">
        <f t="shared" si="1"/>
        <v>0</v>
      </c>
      <c r="K44" s="6">
        <v>1577</v>
      </c>
      <c r="L44" s="6">
        <f t="shared" si="2"/>
        <v>4494</v>
      </c>
      <c r="M44" s="6">
        <f t="shared" si="3"/>
        <v>0</v>
      </c>
      <c r="N44" s="11">
        <f t="shared" si="4"/>
        <v>0</v>
      </c>
    </row>
    <row r="45" spans="1:14">
      <c r="A45" s="6" t="s">
        <v>58</v>
      </c>
      <c r="B45" s="6">
        <v>6420</v>
      </c>
      <c r="C45" s="8">
        <v>0.26823585599999999</v>
      </c>
      <c r="D45" s="9">
        <v>0.30299999999999999</v>
      </c>
      <c r="E45" s="9">
        <v>54.65</v>
      </c>
      <c r="F45" s="9">
        <v>0</v>
      </c>
      <c r="G45" s="9">
        <v>0</v>
      </c>
      <c r="H45" s="6">
        <v>1</v>
      </c>
      <c r="I45" s="9">
        <f t="shared" si="0"/>
        <v>0</v>
      </c>
      <c r="J45" s="9">
        <f t="shared" si="1"/>
        <v>0</v>
      </c>
      <c r="K45" s="6">
        <v>160</v>
      </c>
      <c r="L45" s="6">
        <f t="shared" si="2"/>
        <v>457</v>
      </c>
      <c r="M45" s="6">
        <f t="shared" si="3"/>
        <v>0</v>
      </c>
      <c r="N45" s="11">
        <f t="shared" si="4"/>
        <v>0</v>
      </c>
    </row>
    <row r="46" spans="1:14">
      <c r="A46" s="6" t="s">
        <v>58</v>
      </c>
      <c r="B46" s="6">
        <v>6460</v>
      </c>
      <c r="C46" s="8">
        <v>2.0662060278999999</v>
      </c>
      <c r="D46" s="9">
        <v>0.30299999999999999</v>
      </c>
      <c r="E46" s="9">
        <v>54.65</v>
      </c>
      <c r="F46" s="9">
        <v>0</v>
      </c>
      <c r="G46" s="9">
        <v>0</v>
      </c>
      <c r="H46" s="6">
        <v>1</v>
      </c>
      <c r="I46" s="9">
        <f t="shared" si="0"/>
        <v>0</v>
      </c>
      <c r="J46" s="9">
        <f t="shared" si="1"/>
        <v>0</v>
      </c>
      <c r="K46" s="6">
        <v>1234</v>
      </c>
      <c r="L46" s="6">
        <f t="shared" si="2"/>
        <v>3517</v>
      </c>
      <c r="M46" s="6">
        <f t="shared" si="3"/>
        <v>0</v>
      </c>
      <c r="N46" s="11">
        <f t="shared" si="4"/>
        <v>0</v>
      </c>
    </row>
    <row r="47" spans="1:14">
      <c r="A47" s="6" t="s">
        <v>58</v>
      </c>
      <c r="B47" s="6">
        <v>6420</v>
      </c>
      <c r="C47" s="8">
        <v>2.7036241E-3</v>
      </c>
      <c r="D47" s="9">
        <v>0.30299999999999999</v>
      </c>
      <c r="E47" s="9">
        <v>54.65</v>
      </c>
      <c r="F47" s="9">
        <v>0</v>
      </c>
      <c r="G47" s="9">
        <v>0</v>
      </c>
      <c r="H47" s="6">
        <v>1</v>
      </c>
      <c r="I47" s="9">
        <f t="shared" si="0"/>
        <v>0</v>
      </c>
      <c r="J47" s="9">
        <f t="shared" si="1"/>
        <v>0</v>
      </c>
      <c r="K47" s="6">
        <v>2</v>
      </c>
      <c r="L47" s="6">
        <f t="shared" si="2"/>
        <v>5</v>
      </c>
      <c r="M47" s="6">
        <f t="shared" si="3"/>
        <v>0</v>
      </c>
      <c r="N47" s="11">
        <f t="shared" si="4"/>
        <v>0</v>
      </c>
    </row>
    <row r="48" spans="1:14">
      <c r="A48" s="6" t="s">
        <v>58</v>
      </c>
      <c r="B48" s="6">
        <v>6300</v>
      </c>
      <c r="C48" s="8">
        <v>0.22080774550000001</v>
      </c>
      <c r="D48" s="9">
        <v>0.30299999999999999</v>
      </c>
      <c r="E48" s="9">
        <v>54.65</v>
      </c>
      <c r="F48" s="9">
        <v>0</v>
      </c>
      <c r="G48" s="9">
        <v>0</v>
      </c>
      <c r="H48" s="6">
        <v>1</v>
      </c>
      <c r="I48" s="9">
        <f t="shared" si="0"/>
        <v>0</v>
      </c>
      <c r="J48" s="9">
        <f t="shared" si="1"/>
        <v>0</v>
      </c>
      <c r="K48" s="6">
        <v>143</v>
      </c>
      <c r="L48" s="6">
        <f t="shared" si="2"/>
        <v>376</v>
      </c>
      <c r="M48" s="6">
        <f t="shared" si="3"/>
        <v>0</v>
      </c>
      <c r="N48" s="11">
        <f t="shared" si="4"/>
        <v>0</v>
      </c>
    </row>
    <row r="49" spans="1:14">
      <c r="A49" s="6" t="s">
        <v>58</v>
      </c>
      <c r="B49" s="6">
        <v>6420</v>
      </c>
      <c r="C49" s="8">
        <v>5.2803777999999996E-3</v>
      </c>
      <c r="D49" s="9">
        <v>0.30299999999999999</v>
      </c>
      <c r="E49" s="9">
        <v>54.65</v>
      </c>
      <c r="F49" s="9">
        <v>0</v>
      </c>
      <c r="G49" s="9">
        <v>0</v>
      </c>
      <c r="H49" s="6">
        <v>1</v>
      </c>
      <c r="I49" s="9">
        <f t="shared" si="0"/>
        <v>0</v>
      </c>
      <c r="J49" s="9">
        <f t="shared" si="1"/>
        <v>0</v>
      </c>
      <c r="K49" s="6">
        <v>3</v>
      </c>
      <c r="L49" s="6">
        <f t="shared" si="2"/>
        <v>9</v>
      </c>
      <c r="M49" s="6">
        <f t="shared" si="3"/>
        <v>0</v>
      </c>
      <c r="N49" s="11">
        <f t="shared" si="4"/>
        <v>0</v>
      </c>
    </row>
    <row r="50" spans="1:14">
      <c r="A50" s="6" t="s">
        <v>58</v>
      </c>
      <c r="B50" s="6">
        <v>3200</v>
      </c>
      <c r="C50" s="8">
        <v>0.15679351750000001</v>
      </c>
      <c r="D50" s="9">
        <v>0.4</v>
      </c>
      <c r="E50" s="9">
        <v>54.65</v>
      </c>
      <c r="F50" s="9">
        <v>1.2</v>
      </c>
      <c r="G50" s="9">
        <v>6.4000000000000001E-2</v>
      </c>
      <c r="H50" s="6">
        <v>1</v>
      </c>
      <c r="I50" s="9">
        <f t="shared" si="0"/>
        <v>1.2</v>
      </c>
      <c r="J50" s="9">
        <f t="shared" si="1"/>
        <v>6.4000000000000001E-2</v>
      </c>
      <c r="K50" s="6">
        <v>124</v>
      </c>
      <c r="L50" s="6">
        <f t="shared" si="2"/>
        <v>352</v>
      </c>
      <c r="M50" s="6">
        <f t="shared" si="3"/>
        <v>1</v>
      </c>
      <c r="N50" s="11">
        <f t="shared" si="4"/>
        <v>0</v>
      </c>
    </row>
    <row r="51" spans="1:14">
      <c r="A51" s="6" t="s">
        <v>58</v>
      </c>
      <c r="B51" s="6">
        <v>3200</v>
      </c>
      <c r="C51" s="8">
        <v>1.4726270117</v>
      </c>
      <c r="D51" s="9">
        <v>0.4</v>
      </c>
      <c r="E51" s="9">
        <v>54.65</v>
      </c>
      <c r="F51" s="9">
        <v>1.2</v>
      </c>
      <c r="G51" s="9">
        <v>6.4000000000000001E-2</v>
      </c>
      <c r="H51" s="6">
        <v>1</v>
      </c>
      <c r="I51" s="9">
        <f t="shared" si="0"/>
        <v>1.2</v>
      </c>
      <c r="J51" s="9">
        <f t="shared" si="1"/>
        <v>6.4000000000000001E-2</v>
      </c>
      <c r="K51" s="6">
        <v>1220</v>
      </c>
      <c r="L51" s="6">
        <f t="shared" si="2"/>
        <v>3309</v>
      </c>
      <c r="M51" s="6">
        <f t="shared" si="3"/>
        <v>9</v>
      </c>
      <c r="N51" s="11">
        <f t="shared" si="4"/>
        <v>0.5</v>
      </c>
    </row>
    <row r="52" spans="1:14">
      <c r="A52" s="6" t="s">
        <v>58</v>
      </c>
      <c r="B52" s="6">
        <v>6120</v>
      </c>
      <c r="C52" s="8">
        <v>6.1268000000000004E-6</v>
      </c>
      <c r="D52" s="9">
        <v>0.247</v>
      </c>
      <c r="E52" s="9">
        <v>54.65</v>
      </c>
      <c r="F52" s="9">
        <v>0</v>
      </c>
      <c r="G52" s="9">
        <v>0</v>
      </c>
      <c r="H52" s="6">
        <v>1</v>
      </c>
      <c r="I52" s="9">
        <f t="shared" si="0"/>
        <v>0</v>
      </c>
      <c r="J52" s="9">
        <f t="shared" si="1"/>
        <v>0</v>
      </c>
      <c r="K52" s="6">
        <v>26</v>
      </c>
      <c r="L52" s="6">
        <f t="shared" si="2"/>
        <v>0</v>
      </c>
      <c r="M52" s="6">
        <f t="shared" si="3"/>
        <v>0</v>
      </c>
      <c r="N52" s="11">
        <f t="shared" si="4"/>
        <v>0</v>
      </c>
    </row>
    <row r="53" spans="1:14">
      <c r="A53" s="6" t="s">
        <v>58</v>
      </c>
      <c r="B53" s="6">
        <v>6420</v>
      </c>
      <c r="C53" s="8">
        <v>1.3638634581</v>
      </c>
      <c r="D53" s="9">
        <v>0.30299999999999999</v>
      </c>
      <c r="E53" s="9">
        <v>54.65</v>
      </c>
      <c r="F53" s="9">
        <v>0</v>
      </c>
      <c r="G53" s="9">
        <v>0</v>
      </c>
      <c r="H53" s="6">
        <v>1</v>
      </c>
      <c r="I53" s="9">
        <f t="shared" si="0"/>
        <v>0</v>
      </c>
      <c r="J53" s="9">
        <f t="shared" si="1"/>
        <v>0</v>
      </c>
      <c r="K53" s="6">
        <v>814</v>
      </c>
      <c r="L53" s="6">
        <f t="shared" si="2"/>
        <v>2321</v>
      </c>
      <c r="M53" s="6">
        <f t="shared" si="3"/>
        <v>0</v>
      </c>
      <c r="N53" s="11">
        <f t="shared" si="4"/>
        <v>0</v>
      </c>
    </row>
    <row r="54" spans="1:14">
      <c r="A54" s="6" t="s">
        <v>58</v>
      </c>
      <c r="B54" s="6">
        <v>6420</v>
      </c>
      <c r="C54" s="8">
        <v>7.0816172199999999E-2</v>
      </c>
      <c r="D54" s="9">
        <v>0.30299999999999999</v>
      </c>
      <c r="E54" s="9">
        <v>54.65</v>
      </c>
      <c r="F54" s="9">
        <v>0</v>
      </c>
      <c r="G54" s="9">
        <v>0</v>
      </c>
      <c r="H54" s="6">
        <v>1</v>
      </c>
      <c r="I54" s="9">
        <f t="shared" si="0"/>
        <v>0</v>
      </c>
      <c r="J54" s="9">
        <f t="shared" si="1"/>
        <v>0</v>
      </c>
      <c r="K54" s="6">
        <v>42</v>
      </c>
      <c r="L54" s="6">
        <f t="shared" si="2"/>
        <v>121</v>
      </c>
      <c r="M54" s="6">
        <f t="shared" si="3"/>
        <v>0</v>
      </c>
      <c r="N54" s="11">
        <f t="shared" si="4"/>
        <v>0</v>
      </c>
    </row>
    <row r="55" spans="1:14">
      <c r="A55" s="6" t="s">
        <v>58</v>
      </c>
      <c r="B55" s="6">
        <v>6120</v>
      </c>
      <c r="C55" s="8">
        <v>8.1130232799999993E-2</v>
      </c>
      <c r="D55" s="9">
        <v>0.247</v>
      </c>
      <c r="E55" s="9">
        <v>54.65</v>
      </c>
      <c r="F55" s="9">
        <v>0</v>
      </c>
      <c r="G55" s="9">
        <v>0</v>
      </c>
      <c r="H55" s="6">
        <v>1</v>
      </c>
      <c r="I55" s="9">
        <f t="shared" si="0"/>
        <v>0</v>
      </c>
      <c r="J55" s="9">
        <f t="shared" si="1"/>
        <v>0</v>
      </c>
      <c r="K55" s="6">
        <v>604</v>
      </c>
      <c r="L55" s="6">
        <f t="shared" si="2"/>
        <v>113</v>
      </c>
      <c r="M55" s="6">
        <f t="shared" si="3"/>
        <v>0</v>
      </c>
      <c r="N55" s="11">
        <f t="shared" si="4"/>
        <v>0</v>
      </c>
    </row>
    <row r="56" spans="1:14">
      <c r="A56" s="6" t="s">
        <v>58</v>
      </c>
      <c r="B56" s="6">
        <v>3200</v>
      </c>
      <c r="C56" s="8">
        <v>1.1877860458</v>
      </c>
      <c r="D56" s="9">
        <v>0.4</v>
      </c>
      <c r="E56" s="9">
        <v>54.65</v>
      </c>
      <c r="F56" s="9">
        <v>1.2</v>
      </c>
      <c r="G56" s="9">
        <v>6.4000000000000001E-2</v>
      </c>
      <c r="H56" s="6">
        <v>1</v>
      </c>
      <c r="I56" s="9">
        <f t="shared" si="0"/>
        <v>1.2</v>
      </c>
      <c r="J56" s="9">
        <f t="shared" si="1"/>
        <v>6.4000000000000001E-2</v>
      </c>
      <c r="K56" s="6">
        <v>1218</v>
      </c>
      <c r="L56" s="6">
        <f t="shared" si="2"/>
        <v>2669</v>
      </c>
      <c r="M56" s="6">
        <f t="shared" si="3"/>
        <v>7</v>
      </c>
      <c r="N56" s="11">
        <f t="shared" si="4"/>
        <v>0.4</v>
      </c>
    </row>
    <row r="57" spans="1:14">
      <c r="A57" s="6" t="s">
        <v>58</v>
      </c>
      <c r="B57" s="6">
        <v>3200</v>
      </c>
      <c r="C57" s="8">
        <v>0.29021748310000001</v>
      </c>
      <c r="D57" s="9">
        <v>0.4</v>
      </c>
      <c r="E57" s="9">
        <v>54.65</v>
      </c>
      <c r="F57" s="9">
        <v>1.2</v>
      </c>
      <c r="G57" s="9">
        <v>6.4000000000000001E-2</v>
      </c>
      <c r="H57" s="6">
        <v>1</v>
      </c>
      <c r="I57" s="9">
        <f t="shared" si="0"/>
        <v>1.2</v>
      </c>
      <c r="J57" s="9">
        <f t="shared" si="1"/>
        <v>6.4000000000000001E-2</v>
      </c>
      <c r="K57" s="6">
        <v>229</v>
      </c>
      <c r="L57" s="6">
        <f t="shared" si="2"/>
        <v>652</v>
      </c>
      <c r="M57" s="6">
        <f t="shared" si="3"/>
        <v>2</v>
      </c>
      <c r="N57" s="11">
        <f t="shared" si="4"/>
        <v>0.1</v>
      </c>
    </row>
    <row r="58" spans="1:14">
      <c r="A58" s="6" t="s">
        <v>58</v>
      </c>
      <c r="B58" s="6">
        <v>6420</v>
      </c>
      <c r="C58" s="8">
        <v>3.2931172500000001E-2</v>
      </c>
      <c r="D58" s="9">
        <v>0.30299999999999999</v>
      </c>
      <c r="E58" s="9">
        <v>54.65</v>
      </c>
      <c r="F58" s="9">
        <v>0</v>
      </c>
      <c r="G58" s="9">
        <v>0</v>
      </c>
      <c r="H58" s="6">
        <v>1</v>
      </c>
      <c r="I58" s="9">
        <f t="shared" si="0"/>
        <v>0</v>
      </c>
      <c r="J58" s="9">
        <f t="shared" si="1"/>
        <v>0</v>
      </c>
      <c r="K58" s="6">
        <v>20</v>
      </c>
      <c r="L58" s="6">
        <f t="shared" si="2"/>
        <v>56</v>
      </c>
      <c r="M58" s="6">
        <f t="shared" si="3"/>
        <v>0</v>
      </c>
      <c r="N58" s="11">
        <f t="shared" si="4"/>
        <v>0</v>
      </c>
    </row>
    <row r="59" spans="1:14">
      <c r="A59" s="6" t="s">
        <v>58</v>
      </c>
      <c r="B59" s="6">
        <v>6120</v>
      </c>
      <c r="C59" s="8">
        <v>9.46763355E-2</v>
      </c>
      <c r="D59" s="9">
        <v>0.247</v>
      </c>
      <c r="E59" s="9">
        <v>54.65</v>
      </c>
      <c r="F59" s="9">
        <v>0</v>
      </c>
      <c r="G59" s="9">
        <v>0</v>
      </c>
      <c r="H59" s="6">
        <v>1</v>
      </c>
      <c r="I59" s="9">
        <f t="shared" si="0"/>
        <v>0</v>
      </c>
      <c r="J59" s="9">
        <f t="shared" si="1"/>
        <v>0</v>
      </c>
      <c r="K59" s="6">
        <v>209</v>
      </c>
      <c r="L59" s="6">
        <f t="shared" si="2"/>
        <v>131</v>
      </c>
      <c r="M59" s="6">
        <f t="shared" si="3"/>
        <v>0</v>
      </c>
      <c r="N59" s="11">
        <f t="shared" si="4"/>
        <v>0</v>
      </c>
    </row>
    <row r="60" spans="1:14">
      <c r="A60" s="6" t="s">
        <v>58</v>
      </c>
      <c r="B60" s="6">
        <v>6420</v>
      </c>
      <c r="C60" s="8">
        <v>0.1314352144</v>
      </c>
      <c r="D60" s="9">
        <v>0.30299999999999999</v>
      </c>
      <c r="E60" s="9">
        <v>54.65</v>
      </c>
      <c r="F60" s="9">
        <v>0</v>
      </c>
      <c r="G60" s="9">
        <v>0</v>
      </c>
      <c r="H60" s="6">
        <v>1</v>
      </c>
      <c r="I60" s="9">
        <f t="shared" si="0"/>
        <v>0</v>
      </c>
      <c r="J60" s="9">
        <f t="shared" si="1"/>
        <v>0</v>
      </c>
      <c r="K60" s="6">
        <v>78</v>
      </c>
      <c r="L60" s="6">
        <f t="shared" si="2"/>
        <v>224</v>
      </c>
      <c r="M60" s="6">
        <f t="shared" si="3"/>
        <v>0</v>
      </c>
      <c r="N60" s="11">
        <f t="shared" si="4"/>
        <v>0</v>
      </c>
    </row>
    <row r="61" spans="1:14">
      <c r="C61" s="8">
        <f>SUM(C2:C60)</f>
        <v>89.379296706399955</v>
      </c>
      <c r="M61" s="6">
        <f>SUM(M2:M60)</f>
        <v>160</v>
      </c>
      <c r="N61" s="11">
        <f>SUM(N2:N60)</f>
        <v>11.7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68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9" width="7.85546875" style="7" bestFit="1" customWidth="1"/>
    <col min="10" max="10" width="7.5703125" style="7" bestFit="1" customWidth="1"/>
    <col min="11" max="11" width="12.42578125" style="6" bestFit="1" customWidth="1"/>
    <col min="12" max="12" width="13.85546875" customWidth="1"/>
    <col min="13" max="14" width="9.28515625" bestFit="1" customWidth="1"/>
  </cols>
  <sheetData>
    <row r="1" spans="1:14" ht="30">
      <c r="A1" s="6" t="s">
        <v>57</v>
      </c>
      <c r="B1" s="6" t="s">
        <v>49</v>
      </c>
      <c r="C1" s="8" t="s">
        <v>56</v>
      </c>
      <c r="D1" s="7" t="s">
        <v>50</v>
      </c>
      <c r="E1" s="7" t="s">
        <v>55</v>
      </c>
      <c r="F1" s="7" t="s">
        <v>51</v>
      </c>
      <c r="G1" s="7" t="s">
        <v>52</v>
      </c>
      <c r="H1" s="6" t="s">
        <v>54</v>
      </c>
      <c r="I1" s="7" t="s">
        <v>59</v>
      </c>
      <c r="J1" s="7" t="s">
        <v>60</v>
      </c>
      <c r="K1" s="6" t="s">
        <v>53</v>
      </c>
      <c r="L1" s="10" t="s">
        <v>61</v>
      </c>
      <c r="M1" s="10" t="s">
        <v>62</v>
      </c>
      <c r="N1" s="10" t="s">
        <v>63</v>
      </c>
    </row>
    <row r="2" spans="1:14">
      <c r="A2" s="6" t="s">
        <v>58</v>
      </c>
      <c r="B2" s="6">
        <v>3200</v>
      </c>
      <c r="C2" s="8">
        <v>1.8709656E-3</v>
      </c>
      <c r="D2" s="9">
        <v>0.4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10278</v>
      </c>
      <c r="L2" s="6">
        <f>ROUND(E2*D2*C2*102.79,0)</f>
        <v>4</v>
      </c>
      <c r="M2" s="6">
        <f>ROUND(I2*L2*0.002205,0)</f>
        <v>0</v>
      </c>
      <c r="N2" s="11">
        <f>ROUND(J2*L2*0.002205,1)</f>
        <v>0</v>
      </c>
    </row>
    <row r="3" spans="1:14">
      <c r="A3" s="6" t="s">
        <v>58</v>
      </c>
      <c r="B3" s="6">
        <v>7430</v>
      </c>
      <c r="C3" s="8">
        <v>9.4191081000000003E-3</v>
      </c>
      <c r="D3" s="9">
        <v>0.16900000000000001</v>
      </c>
      <c r="E3" s="9">
        <v>54.65</v>
      </c>
      <c r="F3" s="9">
        <v>1.25</v>
      </c>
      <c r="G3" s="9">
        <v>0.20200000000000001</v>
      </c>
      <c r="H3" s="6">
        <v>1</v>
      </c>
      <c r="I3" s="9">
        <f t="shared" ref="I3:I66" si="0">F3</f>
        <v>1.25</v>
      </c>
      <c r="J3" s="9">
        <f t="shared" ref="J3:J66" si="1">G3</f>
        <v>0.20200000000000001</v>
      </c>
      <c r="K3" s="6">
        <v>1079</v>
      </c>
      <c r="L3" s="6">
        <f t="shared" ref="L3:L66" si="2">ROUND(E3*D3*C3*102.79,0)</f>
        <v>9</v>
      </c>
      <c r="M3" s="6">
        <f t="shared" ref="M3:M66" si="3">ROUND(I3*L3*0.002205,0)</f>
        <v>0</v>
      </c>
      <c r="N3" s="11">
        <f t="shared" ref="N3:N66" si="4">ROUND(J3*L3*0.002205,1)</f>
        <v>0</v>
      </c>
    </row>
    <row r="4" spans="1:14">
      <c r="A4" s="6" t="s">
        <v>58</v>
      </c>
      <c r="B4" s="6">
        <v>7430</v>
      </c>
      <c r="C4" s="8">
        <v>7.8010349899999998E-2</v>
      </c>
      <c r="D4" s="9">
        <v>0.16900000000000001</v>
      </c>
      <c r="E4" s="9">
        <v>54.65</v>
      </c>
      <c r="F4" s="9">
        <v>1.25</v>
      </c>
      <c r="G4" s="9">
        <v>0.20200000000000001</v>
      </c>
      <c r="H4" s="6">
        <v>1</v>
      </c>
      <c r="I4" s="9">
        <f t="shared" si="0"/>
        <v>1.25</v>
      </c>
      <c r="J4" s="9">
        <f t="shared" si="1"/>
        <v>0.20200000000000001</v>
      </c>
      <c r="K4" s="6">
        <v>190</v>
      </c>
      <c r="L4" s="6">
        <f t="shared" si="2"/>
        <v>74</v>
      </c>
      <c r="M4" s="6">
        <f t="shared" si="3"/>
        <v>0</v>
      </c>
      <c r="N4" s="11">
        <f t="shared" si="4"/>
        <v>0</v>
      </c>
    </row>
    <row r="5" spans="1:14">
      <c r="A5" s="6" t="s">
        <v>58</v>
      </c>
      <c r="B5" s="6">
        <v>3200</v>
      </c>
      <c r="C5" s="8">
        <v>0.1237687732</v>
      </c>
      <c r="D5" s="9">
        <v>0.4</v>
      </c>
      <c r="E5" s="9">
        <v>54.65</v>
      </c>
      <c r="F5" s="9">
        <v>1.2</v>
      </c>
      <c r="G5" s="9">
        <v>6.4000000000000001E-2</v>
      </c>
      <c r="H5" s="6">
        <v>1</v>
      </c>
      <c r="I5" s="9">
        <f t="shared" si="0"/>
        <v>1.2</v>
      </c>
      <c r="J5" s="9">
        <f t="shared" si="1"/>
        <v>6.4000000000000001E-2</v>
      </c>
      <c r="K5" s="6">
        <v>5613</v>
      </c>
      <c r="L5" s="6">
        <f t="shared" si="2"/>
        <v>278</v>
      </c>
      <c r="M5" s="6">
        <f t="shared" si="3"/>
        <v>1</v>
      </c>
      <c r="N5" s="11">
        <f t="shared" si="4"/>
        <v>0</v>
      </c>
    </row>
    <row r="6" spans="1:14">
      <c r="A6" s="6" t="s">
        <v>58</v>
      </c>
      <c r="B6" s="6">
        <v>7430</v>
      </c>
      <c r="C6" s="8">
        <v>1.6652271199999999E-2</v>
      </c>
      <c r="D6" s="9">
        <v>0.16900000000000001</v>
      </c>
      <c r="E6" s="9">
        <v>54.65</v>
      </c>
      <c r="F6" s="9">
        <v>1.25</v>
      </c>
      <c r="G6" s="9">
        <v>0.20200000000000001</v>
      </c>
      <c r="H6" s="6">
        <v>1</v>
      </c>
      <c r="I6" s="9">
        <f t="shared" si="0"/>
        <v>1.25</v>
      </c>
      <c r="J6" s="9">
        <f t="shared" si="1"/>
        <v>0.20200000000000001</v>
      </c>
      <c r="K6" s="6">
        <v>9</v>
      </c>
      <c r="L6" s="6">
        <f t="shared" si="2"/>
        <v>16</v>
      </c>
      <c r="M6" s="6">
        <f t="shared" si="3"/>
        <v>0</v>
      </c>
      <c r="N6" s="11">
        <f t="shared" si="4"/>
        <v>0</v>
      </c>
    </row>
    <row r="7" spans="1:14">
      <c r="A7" s="6" t="s">
        <v>58</v>
      </c>
      <c r="B7" s="6">
        <v>6120</v>
      </c>
      <c r="C7" s="8">
        <v>7.6487776800000004E-2</v>
      </c>
      <c r="D7" s="9">
        <v>0.30299999999999999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49</v>
      </c>
      <c r="L7" s="6">
        <f t="shared" si="2"/>
        <v>130</v>
      </c>
      <c r="M7" s="6">
        <f t="shared" si="3"/>
        <v>0</v>
      </c>
      <c r="N7" s="11">
        <f t="shared" si="4"/>
        <v>0</v>
      </c>
    </row>
    <row r="8" spans="1:14">
      <c r="A8" s="6" t="s">
        <v>58</v>
      </c>
      <c r="B8" s="6">
        <v>6120</v>
      </c>
      <c r="C8" s="8">
        <v>0.93170501210000001</v>
      </c>
      <c r="D8" s="9">
        <v>0.30299999999999999</v>
      </c>
      <c r="E8" s="9">
        <v>54.65</v>
      </c>
      <c r="F8" s="9">
        <v>0</v>
      </c>
      <c r="G8" s="9">
        <v>0</v>
      </c>
      <c r="H8" s="6">
        <v>1</v>
      </c>
      <c r="I8" s="9">
        <f t="shared" si="0"/>
        <v>0</v>
      </c>
      <c r="J8" s="9">
        <f t="shared" si="1"/>
        <v>0</v>
      </c>
      <c r="K8" s="6">
        <v>1405</v>
      </c>
      <c r="L8" s="6">
        <f t="shared" si="2"/>
        <v>1586</v>
      </c>
      <c r="M8" s="6">
        <f t="shared" si="3"/>
        <v>0</v>
      </c>
      <c r="N8" s="11">
        <f t="shared" si="4"/>
        <v>0</v>
      </c>
    </row>
    <row r="9" spans="1:14">
      <c r="A9" s="6" t="s">
        <v>58</v>
      </c>
      <c r="B9" s="6">
        <v>6460</v>
      </c>
      <c r="C9" s="8">
        <v>0.43949459800000001</v>
      </c>
      <c r="D9" s="9">
        <v>0.30299999999999999</v>
      </c>
      <c r="E9" s="9">
        <v>54.65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338</v>
      </c>
      <c r="L9" s="6">
        <f t="shared" si="2"/>
        <v>748</v>
      </c>
      <c r="M9" s="6">
        <f t="shared" si="3"/>
        <v>0</v>
      </c>
      <c r="N9" s="11">
        <f t="shared" si="4"/>
        <v>0</v>
      </c>
    </row>
    <row r="10" spans="1:14">
      <c r="A10" s="6" t="s">
        <v>58</v>
      </c>
      <c r="B10" s="6">
        <v>3200</v>
      </c>
      <c r="C10" s="8">
        <v>7.8753365999999995E-3</v>
      </c>
      <c r="D10" s="9">
        <v>0.4</v>
      </c>
      <c r="E10" s="9">
        <v>54.65</v>
      </c>
      <c r="F10" s="9">
        <v>1.2</v>
      </c>
      <c r="G10" s="9">
        <v>6.4000000000000001E-2</v>
      </c>
      <c r="H10" s="6">
        <v>1</v>
      </c>
      <c r="I10" s="9">
        <f t="shared" si="0"/>
        <v>1.2</v>
      </c>
      <c r="J10" s="9">
        <f t="shared" si="1"/>
        <v>6.4000000000000001E-2</v>
      </c>
      <c r="K10" s="6">
        <v>7</v>
      </c>
      <c r="L10" s="6">
        <f t="shared" si="2"/>
        <v>18</v>
      </c>
      <c r="M10" s="6">
        <f t="shared" si="3"/>
        <v>0</v>
      </c>
      <c r="N10" s="11">
        <f t="shared" si="4"/>
        <v>0</v>
      </c>
    </row>
    <row r="11" spans="1:14">
      <c r="A11" s="6" t="s">
        <v>58</v>
      </c>
      <c r="B11" s="6">
        <v>6120</v>
      </c>
      <c r="C11" s="8">
        <v>3.6906004499999999E-2</v>
      </c>
      <c r="D11" s="9">
        <v>0.30299999999999999</v>
      </c>
      <c r="E11" s="9">
        <v>54.65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42</v>
      </c>
      <c r="L11" s="6">
        <f t="shared" si="2"/>
        <v>63</v>
      </c>
      <c r="M11" s="6">
        <f t="shared" si="3"/>
        <v>0</v>
      </c>
      <c r="N11" s="11">
        <f t="shared" si="4"/>
        <v>0</v>
      </c>
    </row>
    <row r="12" spans="1:14">
      <c r="A12" s="6" t="s">
        <v>58</v>
      </c>
      <c r="B12" s="6">
        <v>6120</v>
      </c>
      <c r="C12" s="8">
        <v>0.27489029149999999</v>
      </c>
      <c r="D12" s="9">
        <v>0.30299999999999999</v>
      </c>
      <c r="E12" s="9">
        <v>54.65</v>
      </c>
      <c r="F12" s="9">
        <v>0</v>
      </c>
      <c r="G12" s="9">
        <v>0</v>
      </c>
      <c r="H12" s="6">
        <v>1</v>
      </c>
      <c r="I12" s="9">
        <f t="shared" si="0"/>
        <v>0</v>
      </c>
      <c r="J12" s="9">
        <f t="shared" si="1"/>
        <v>0</v>
      </c>
      <c r="K12" s="6">
        <v>311</v>
      </c>
      <c r="L12" s="6">
        <f t="shared" si="2"/>
        <v>468</v>
      </c>
      <c r="M12" s="6">
        <f t="shared" si="3"/>
        <v>0</v>
      </c>
      <c r="N12" s="11">
        <f t="shared" si="4"/>
        <v>0</v>
      </c>
    </row>
    <row r="13" spans="1:14">
      <c r="A13" s="6" t="s">
        <v>58</v>
      </c>
      <c r="B13" s="6">
        <v>7430</v>
      </c>
      <c r="C13" s="8">
        <v>7.8326432599999996E-2</v>
      </c>
      <c r="D13" s="9">
        <v>0.16900000000000001</v>
      </c>
      <c r="E13" s="9">
        <v>54.65</v>
      </c>
      <c r="F13" s="9">
        <v>1.25</v>
      </c>
      <c r="G13" s="9">
        <v>0.20200000000000001</v>
      </c>
      <c r="H13" s="6">
        <v>1</v>
      </c>
      <c r="I13" s="9">
        <f t="shared" si="0"/>
        <v>1.25</v>
      </c>
      <c r="J13" s="9">
        <f t="shared" si="1"/>
        <v>0.20200000000000001</v>
      </c>
      <c r="K13" s="6">
        <v>58</v>
      </c>
      <c r="L13" s="6">
        <f t="shared" si="2"/>
        <v>74</v>
      </c>
      <c r="M13" s="6">
        <f t="shared" si="3"/>
        <v>0</v>
      </c>
      <c r="N13" s="11">
        <f t="shared" si="4"/>
        <v>0</v>
      </c>
    </row>
    <row r="14" spans="1:14">
      <c r="A14" s="6" t="s">
        <v>58</v>
      </c>
      <c r="B14" s="6">
        <v>7430</v>
      </c>
      <c r="C14" s="8">
        <v>1.24869157E-2</v>
      </c>
      <c r="D14" s="9">
        <v>0.16900000000000001</v>
      </c>
      <c r="E14" s="9">
        <v>54.65</v>
      </c>
      <c r="F14" s="9">
        <v>1.25</v>
      </c>
      <c r="G14" s="9">
        <v>0.20200000000000001</v>
      </c>
      <c r="H14" s="6">
        <v>1</v>
      </c>
      <c r="I14" s="9">
        <f t="shared" si="0"/>
        <v>1.25</v>
      </c>
      <c r="J14" s="9">
        <f t="shared" si="1"/>
        <v>0.20200000000000001</v>
      </c>
      <c r="K14" s="6">
        <v>44</v>
      </c>
      <c r="L14" s="6">
        <f t="shared" si="2"/>
        <v>12</v>
      </c>
      <c r="M14" s="6">
        <f t="shared" si="3"/>
        <v>0</v>
      </c>
      <c r="N14" s="11">
        <f t="shared" si="4"/>
        <v>0</v>
      </c>
    </row>
    <row r="15" spans="1:14">
      <c r="A15" s="6" t="s">
        <v>58</v>
      </c>
      <c r="B15" s="6">
        <v>7430</v>
      </c>
      <c r="C15" s="8">
        <v>4.7725826499999999E-2</v>
      </c>
      <c r="D15" s="9">
        <v>0.16900000000000001</v>
      </c>
      <c r="E15" s="9">
        <v>54.65</v>
      </c>
      <c r="F15" s="9">
        <v>1.25</v>
      </c>
      <c r="G15" s="9">
        <v>0.20200000000000001</v>
      </c>
      <c r="H15" s="6">
        <v>1</v>
      </c>
      <c r="I15" s="9">
        <f t="shared" si="0"/>
        <v>1.25</v>
      </c>
      <c r="J15" s="9">
        <f t="shared" si="1"/>
        <v>0.20200000000000001</v>
      </c>
      <c r="K15" s="6">
        <v>262</v>
      </c>
      <c r="L15" s="6">
        <f t="shared" si="2"/>
        <v>45</v>
      </c>
      <c r="M15" s="6">
        <f t="shared" si="3"/>
        <v>0</v>
      </c>
      <c r="N15" s="11">
        <f t="shared" si="4"/>
        <v>0</v>
      </c>
    </row>
    <row r="16" spans="1:14">
      <c r="A16" s="6" t="s">
        <v>58</v>
      </c>
      <c r="B16" s="6">
        <v>6120</v>
      </c>
      <c r="C16" s="8">
        <v>2.1331248399999999E-2</v>
      </c>
      <c r="D16" s="9">
        <v>0.30299999999999999</v>
      </c>
      <c r="E16" s="9">
        <v>54.65</v>
      </c>
      <c r="F16" s="9">
        <v>0</v>
      </c>
      <c r="G16" s="9">
        <v>0</v>
      </c>
      <c r="H16" s="6">
        <v>1</v>
      </c>
      <c r="I16" s="9">
        <f t="shared" si="0"/>
        <v>0</v>
      </c>
      <c r="J16" s="9">
        <f t="shared" si="1"/>
        <v>0</v>
      </c>
      <c r="K16" s="6">
        <v>14</v>
      </c>
      <c r="L16" s="6">
        <f t="shared" si="2"/>
        <v>36</v>
      </c>
      <c r="M16" s="6">
        <f t="shared" si="3"/>
        <v>0</v>
      </c>
      <c r="N16" s="11">
        <f t="shared" si="4"/>
        <v>0</v>
      </c>
    </row>
    <row r="17" spans="1:14">
      <c r="A17" s="6" t="s">
        <v>58</v>
      </c>
      <c r="B17" s="6">
        <v>6120</v>
      </c>
      <c r="C17" s="8">
        <v>1.2105401300000001E-2</v>
      </c>
      <c r="D17" s="9">
        <v>0.30299999999999999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8</v>
      </c>
      <c r="L17" s="6">
        <f t="shared" si="2"/>
        <v>21</v>
      </c>
      <c r="M17" s="6">
        <f t="shared" si="3"/>
        <v>0</v>
      </c>
      <c r="N17" s="11">
        <f t="shared" si="4"/>
        <v>0</v>
      </c>
    </row>
    <row r="18" spans="1:14">
      <c r="A18" s="6" t="s">
        <v>58</v>
      </c>
      <c r="B18" s="6">
        <v>6460</v>
      </c>
      <c r="C18" s="8">
        <v>0.65409235809999999</v>
      </c>
      <c r="D18" s="9">
        <v>0.30299999999999999</v>
      </c>
      <c r="E18" s="9">
        <v>54.65</v>
      </c>
      <c r="F18" s="9">
        <v>0</v>
      </c>
      <c r="G18" s="9">
        <v>0</v>
      </c>
      <c r="H18" s="6">
        <v>1</v>
      </c>
      <c r="I18" s="9">
        <f t="shared" si="0"/>
        <v>0</v>
      </c>
      <c r="J18" s="9">
        <f t="shared" si="1"/>
        <v>0</v>
      </c>
      <c r="K18" s="6">
        <v>654</v>
      </c>
      <c r="L18" s="6">
        <f t="shared" si="2"/>
        <v>1113</v>
      </c>
      <c r="M18" s="6">
        <f t="shared" si="3"/>
        <v>0</v>
      </c>
      <c r="N18" s="11">
        <f t="shared" si="4"/>
        <v>0</v>
      </c>
    </row>
    <row r="19" spans="1:14">
      <c r="A19" s="6" t="s">
        <v>58</v>
      </c>
      <c r="B19" s="6">
        <v>6120</v>
      </c>
      <c r="C19" s="8">
        <v>1.110477486</v>
      </c>
      <c r="D19" s="9">
        <v>0.30299999999999999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709</v>
      </c>
      <c r="L19" s="6">
        <f t="shared" si="2"/>
        <v>1890</v>
      </c>
      <c r="M19" s="6">
        <f t="shared" si="3"/>
        <v>0</v>
      </c>
      <c r="N19" s="11">
        <f t="shared" si="4"/>
        <v>0</v>
      </c>
    </row>
    <row r="20" spans="1:14">
      <c r="A20" s="6" t="s">
        <v>58</v>
      </c>
      <c r="B20" s="6">
        <v>7430</v>
      </c>
      <c r="C20" s="8">
        <v>2.2911818699999999E-2</v>
      </c>
      <c r="D20" s="9">
        <v>0.16900000000000001</v>
      </c>
      <c r="E20" s="9">
        <v>54.65</v>
      </c>
      <c r="F20" s="9">
        <v>1.25</v>
      </c>
      <c r="G20" s="9">
        <v>0.20200000000000001</v>
      </c>
      <c r="H20" s="6">
        <v>1</v>
      </c>
      <c r="I20" s="9">
        <f t="shared" si="0"/>
        <v>1.25</v>
      </c>
      <c r="J20" s="9">
        <f t="shared" si="1"/>
        <v>0.20200000000000001</v>
      </c>
      <c r="K20" s="6">
        <v>23</v>
      </c>
      <c r="L20" s="6">
        <f t="shared" si="2"/>
        <v>22</v>
      </c>
      <c r="M20" s="6">
        <f t="shared" si="3"/>
        <v>0</v>
      </c>
      <c r="N20" s="11">
        <f t="shared" si="4"/>
        <v>0</v>
      </c>
    </row>
    <row r="21" spans="1:14">
      <c r="A21" s="6" t="s">
        <v>58</v>
      </c>
      <c r="B21" s="6">
        <v>6460</v>
      </c>
      <c r="C21" s="8">
        <v>8.3862336165000002</v>
      </c>
      <c r="D21" s="9">
        <v>0.30299999999999999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5400</v>
      </c>
      <c r="L21" s="6">
        <f t="shared" si="2"/>
        <v>14274</v>
      </c>
      <c r="M21" s="6">
        <f t="shared" si="3"/>
        <v>0</v>
      </c>
      <c r="N21" s="11">
        <f t="shared" si="4"/>
        <v>0</v>
      </c>
    </row>
    <row r="22" spans="1:14">
      <c r="A22" s="6" t="s">
        <v>58</v>
      </c>
      <c r="B22" s="6">
        <v>6120</v>
      </c>
      <c r="C22" s="8">
        <v>6.3311367800000004E-2</v>
      </c>
      <c r="D22" s="9">
        <v>0.30299999999999999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40</v>
      </c>
      <c r="L22" s="6">
        <f t="shared" si="2"/>
        <v>108</v>
      </c>
      <c r="M22" s="6">
        <f t="shared" si="3"/>
        <v>0</v>
      </c>
      <c r="N22" s="11">
        <f t="shared" si="4"/>
        <v>0</v>
      </c>
    </row>
    <row r="23" spans="1:14">
      <c r="A23" s="6" t="s">
        <v>58</v>
      </c>
      <c r="B23" s="6">
        <v>7430</v>
      </c>
      <c r="C23" s="8">
        <v>6.2915934300000004E-2</v>
      </c>
      <c r="D23" s="9">
        <v>0.16900000000000001</v>
      </c>
      <c r="E23" s="9">
        <v>54.65</v>
      </c>
      <c r="F23" s="9">
        <v>1.25</v>
      </c>
      <c r="G23" s="9">
        <v>0.20200000000000001</v>
      </c>
      <c r="H23" s="6">
        <v>1</v>
      </c>
      <c r="I23" s="9">
        <f t="shared" si="0"/>
        <v>1.25</v>
      </c>
      <c r="J23" s="9">
        <f t="shared" si="1"/>
        <v>0.20200000000000001</v>
      </c>
      <c r="K23" s="6">
        <v>79</v>
      </c>
      <c r="L23" s="6">
        <f t="shared" si="2"/>
        <v>60</v>
      </c>
      <c r="M23" s="6">
        <f t="shared" si="3"/>
        <v>0</v>
      </c>
      <c r="N23" s="11">
        <f t="shared" si="4"/>
        <v>0</v>
      </c>
    </row>
    <row r="24" spans="1:14">
      <c r="A24" s="6" t="s">
        <v>58</v>
      </c>
      <c r="B24" s="6">
        <v>6420</v>
      </c>
      <c r="C24" s="8">
        <v>7.7251580344999997</v>
      </c>
      <c r="D24" s="9">
        <v>0.30299999999999999</v>
      </c>
      <c r="E24" s="9">
        <v>54.65</v>
      </c>
      <c r="F24" s="9">
        <v>0</v>
      </c>
      <c r="G24" s="9">
        <v>0</v>
      </c>
      <c r="H24" s="6">
        <v>1</v>
      </c>
      <c r="I24" s="9">
        <f t="shared" si="0"/>
        <v>0</v>
      </c>
      <c r="J24" s="9">
        <f t="shared" si="1"/>
        <v>0</v>
      </c>
      <c r="K24" s="6">
        <v>4932</v>
      </c>
      <c r="L24" s="6">
        <f t="shared" si="2"/>
        <v>13149</v>
      </c>
      <c r="M24" s="6">
        <f t="shared" si="3"/>
        <v>0</v>
      </c>
      <c r="N24" s="11">
        <f t="shared" si="4"/>
        <v>0</v>
      </c>
    </row>
    <row r="25" spans="1:14">
      <c r="A25" s="6" t="s">
        <v>58</v>
      </c>
      <c r="B25" s="6">
        <v>5100</v>
      </c>
      <c r="C25" s="8">
        <v>1.7095513405</v>
      </c>
      <c r="D25" s="9">
        <v>1</v>
      </c>
      <c r="E25" s="9">
        <v>54.65</v>
      </c>
      <c r="F25" s="9">
        <v>0.6</v>
      </c>
      <c r="G25" s="9">
        <v>0.05</v>
      </c>
      <c r="H25" s="6">
        <v>1</v>
      </c>
      <c r="I25" s="9">
        <f t="shared" si="0"/>
        <v>0.6</v>
      </c>
      <c r="J25" s="9">
        <f t="shared" si="1"/>
        <v>0.05</v>
      </c>
      <c r="K25" s="6">
        <v>3602</v>
      </c>
      <c r="L25" s="6">
        <f t="shared" si="2"/>
        <v>9603</v>
      </c>
      <c r="M25" s="6">
        <f t="shared" si="3"/>
        <v>13</v>
      </c>
      <c r="N25" s="11">
        <f t="shared" si="4"/>
        <v>1.1000000000000001</v>
      </c>
    </row>
    <row r="26" spans="1:14">
      <c r="A26" s="6" t="s">
        <v>58</v>
      </c>
      <c r="B26" s="6">
        <v>7430</v>
      </c>
      <c r="C26" s="8">
        <v>2.5824318231999999</v>
      </c>
      <c r="D26" s="9">
        <v>0.16900000000000001</v>
      </c>
      <c r="E26" s="9">
        <v>54.65</v>
      </c>
      <c r="F26" s="9">
        <v>1.25</v>
      </c>
      <c r="G26" s="9">
        <v>0.20200000000000001</v>
      </c>
      <c r="H26" s="6">
        <v>1</v>
      </c>
      <c r="I26" s="9">
        <f t="shared" si="0"/>
        <v>1.25</v>
      </c>
      <c r="J26" s="9">
        <f t="shared" si="1"/>
        <v>0.20200000000000001</v>
      </c>
      <c r="K26" s="6">
        <v>1281</v>
      </c>
      <c r="L26" s="6">
        <f t="shared" si="2"/>
        <v>2452</v>
      </c>
      <c r="M26" s="6">
        <f t="shared" si="3"/>
        <v>7</v>
      </c>
      <c r="N26" s="11">
        <f t="shared" si="4"/>
        <v>1.1000000000000001</v>
      </c>
    </row>
    <row r="27" spans="1:14">
      <c r="A27" s="6" t="s">
        <v>58</v>
      </c>
      <c r="B27" s="6">
        <v>3200</v>
      </c>
      <c r="C27" s="8">
        <v>2.7886331E-3</v>
      </c>
      <c r="D27" s="9">
        <v>0.4</v>
      </c>
      <c r="E27" s="9">
        <v>54.65</v>
      </c>
      <c r="F27" s="9">
        <v>1.2</v>
      </c>
      <c r="G27" s="9">
        <v>6.4000000000000001E-2</v>
      </c>
      <c r="H27" s="6">
        <v>1</v>
      </c>
      <c r="I27" s="9">
        <f t="shared" si="0"/>
        <v>1.2</v>
      </c>
      <c r="J27" s="9">
        <f t="shared" si="1"/>
        <v>6.4000000000000001E-2</v>
      </c>
      <c r="K27" s="6">
        <v>2</v>
      </c>
      <c r="L27" s="6">
        <f t="shared" si="2"/>
        <v>6</v>
      </c>
      <c r="M27" s="6">
        <f t="shared" si="3"/>
        <v>0</v>
      </c>
      <c r="N27" s="11">
        <f t="shared" si="4"/>
        <v>0</v>
      </c>
    </row>
    <row r="28" spans="1:14">
      <c r="A28" s="6" t="s">
        <v>58</v>
      </c>
      <c r="B28" s="6">
        <v>6460</v>
      </c>
      <c r="C28" s="8">
        <v>0.3657621418</v>
      </c>
      <c r="D28" s="9">
        <v>0.30299999999999999</v>
      </c>
      <c r="E28" s="9">
        <v>54.65</v>
      </c>
      <c r="F28" s="9">
        <v>0</v>
      </c>
      <c r="G28" s="9">
        <v>0</v>
      </c>
      <c r="H28" s="6">
        <v>1</v>
      </c>
      <c r="I28" s="9">
        <f t="shared" si="0"/>
        <v>0</v>
      </c>
      <c r="J28" s="9">
        <f t="shared" si="1"/>
        <v>0</v>
      </c>
      <c r="K28" s="6">
        <v>1218</v>
      </c>
      <c r="L28" s="6">
        <f t="shared" si="2"/>
        <v>623</v>
      </c>
      <c r="M28" s="6">
        <f t="shared" si="3"/>
        <v>0</v>
      </c>
      <c r="N28" s="11">
        <f t="shared" si="4"/>
        <v>0</v>
      </c>
    </row>
    <row r="29" spans="1:14">
      <c r="A29" s="6" t="s">
        <v>58</v>
      </c>
      <c r="B29" s="6">
        <v>7430</v>
      </c>
      <c r="C29" s="8">
        <v>0.53401047300000004</v>
      </c>
      <c r="D29" s="9">
        <v>0.16900000000000001</v>
      </c>
      <c r="E29" s="9">
        <v>54.65</v>
      </c>
      <c r="F29" s="9">
        <v>1.25</v>
      </c>
      <c r="G29" s="9">
        <v>0.20200000000000001</v>
      </c>
      <c r="H29" s="6">
        <v>1</v>
      </c>
      <c r="I29" s="9">
        <f t="shared" si="0"/>
        <v>1.25</v>
      </c>
      <c r="J29" s="9">
        <f t="shared" si="1"/>
        <v>0.20200000000000001</v>
      </c>
      <c r="K29" s="6">
        <v>314</v>
      </c>
      <c r="L29" s="6">
        <f t="shared" si="2"/>
        <v>507</v>
      </c>
      <c r="M29" s="6">
        <f t="shared" si="3"/>
        <v>1</v>
      </c>
      <c r="N29" s="11">
        <f t="shared" si="4"/>
        <v>0.2</v>
      </c>
    </row>
    <row r="30" spans="1:14">
      <c r="A30" s="6" t="s">
        <v>58</v>
      </c>
      <c r="B30" s="6">
        <v>6120</v>
      </c>
      <c r="C30" s="8">
        <v>0.46499039619999999</v>
      </c>
      <c r="D30" s="9">
        <v>0.30299999999999999</v>
      </c>
      <c r="E30" s="9">
        <v>54.65</v>
      </c>
      <c r="F30" s="9">
        <v>0</v>
      </c>
      <c r="G30" s="9">
        <v>0</v>
      </c>
      <c r="H30" s="6">
        <v>1</v>
      </c>
      <c r="I30" s="9">
        <f t="shared" si="0"/>
        <v>0</v>
      </c>
      <c r="J30" s="9">
        <f t="shared" si="1"/>
        <v>0</v>
      </c>
      <c r="K30" s="6">
        <v>375</v>
      </c>
      <c r="L30" s="6">
        <f t="shared" si="2"/>
        <v>791</v>
      </c>
      <c r="M30" s="6">
        <f t="shared" si="3"/>
        <v>0</v>
      </c>
      <c r="N30" s="11">
        <f t="shared" si="4"/>
        <v>0</v>
      </c>
    </row>
    <row r="31" spans="1:14">
      <c r="A31" s="6" t="s">
        <v>58</v>
      </c>
      <c r="B31" s="6">
        <v>6120</v>
      </c>
      <c r="C31" s="8">
        <v>0.30419065369999998</v>
      </c>
      <c r="D31" s="9">
        <v>0.30299999999999999</v>
      </c>
      <c r="E31" s="9">
        <v>54.65</v>
      </c>
      <c r="F31" s="9">
        <v>0</v>
      </c>
      <c r="G31" s="9">
        <v>0</v>
      </c>
      <c r="H31" s="6">
        <v>1</v>
      </c>
      <c r="I31" s="9">
        <f t="shared" si="0"/>
        <v>0</v>
      </c>
      <c r="J31" s="9">
        <f t="shared" si="1"/>
        <v>0</v>
      </c>
      <c r="K31" s="6">
        <v>1086</v>
      </c>
      <c r="L31" s="6">
        <f t="shared" si="2"/>
        <v>518</v>
      </c>
      <c r="M31" s="6">
        <f t="shared" si="3"/>
        <v>0</v>
      </c>
      <c r="N31" s="11">
        <f t="shared" si="4"/>
        <v>0</v>
      </c>
    </row>
    <row r="32" spans="1:14">
      <c r="A32" s="6" t="s">
        <v>58</v>
      </c>
      <c r="B32" s="6">
        <v>6120</v>
      </c>
      <c r="C32" s="8">
        <v>0.32695051079999998</v>
      </c>
      <c r="D32" s="9">
        <v>0.30299999999999999</v>
      </c>
      <c r="E32" s="9">
        <v>54.65</v>
      </c>
      <c r="F32" s="9">
        <v>0</v>
      </c>
      <c r="G32" s="9">
        <v>0</v>
      </c>
      <c r="H32" s="6">
        <v>1</v>
      </c>
      <c r="I32" s="9">
        <f t="shared" si="0"/>
        <v>0</v>
      </c>
      <c r="J32" s="9">
        <f t="shared" si="1"/>
        <v>0</v>
      </c>
      <c r="K32" s="6">
        <v>447</v>
      </c>
      <c r="L32" s="6">
        <f t="shared" si="2"/>
        <v>557</v>
      </c>
      <c r="M32" s="6">
        <f t="shared" si="3"/>
        <v>0</v>
      </c>
      <c r="N32" s="11">
        <f t="shared" si="4"/>
        <v>0</v>
      </c>
    </row>
    <row r="33" spans="1:14">
      <c r="A33" s="6" t="s">
        <v>58</v>
      </c>
      <c r="B33" s="6">
        <v>6420</v>
      </c>
      <c r="C33" s="8">
        <v>0.43677028829999998</v>
      </c>
      <c r="D33" s="9">
        <v>0.30299999999999999</v>
      </c>
      <c r="E33" s="9">
        <v>54.65</v>
      </c>
      <c r="F33" s="9">
        <v>0</v>
      </c>
      <c r="G33" s="9">
        <v>0</v>
      </c>
      <c r="H33" s="6">
        <v>1</v>
      </c>
      <c r="I33" s="9">
        <f t="shared" si="0"/>
        <v>0</v>
      </c>
      <c r="J33" s="9">
        <f t="shared" si="1"/>
        <v>0</v>
      </c>
      <c r="K33" s="6">
        <v>279</v>
      </c>
      <c r="L33" s="6">
        <f t="shared" si="2"/>
        <v>743</v>
      </c>
      <c r="M33" s="6">
        <f t="shared" si="3"/>
        <v>0</v>
      </c>
      <c r="N33" s="11">
        <f t="shared" si="4"/>
        <v>0</v>
      </c>
    </row>
    <row r="34" spans="1:14">
      <c r="A34" s="6" t="s">
        <v>58</v>
      </c>
      <c r="B34" s="6">
        <v>6420</v>
      </c>
      <c r="C34" s="8">
        <v>0.16295073069999999</v>
      </c>
      <c r="D34" s="9">
        <v>0.30299999999999999</v>
      </c>
      <c r="E34" s="9">
        <v>54.65</v>
      </c>
      <c r="F34" s="9">
        <v>0</v>
      </c>
      <c r="G34" s="9">
        <v>0</v>
      </c>
      <c r="H34" s="6">
        <v>1</v>
      </c>
      <c r="I34" s="9">
        <f t="shared" si="0"/>
        <v>0</v>
      </c>
      <c r="J34" s="9">
        <f t="shared" si="1"/>
        <v>0</v>
      </c>
      <c r="K34" s="6">
        <v>104</v>
      </c>
      <c r="L34" s="6">
        <f t="shared" si="2"/>
        <v>277</v>
      </c>
      <c r="M34" s="6">
        <f t="shared" si="3"/>
        <v>0</v>
      </c>
      <c r="N34" s="11">
        <f t="shared" si="4"/>
        <v>0</v>
      </c>
    </row>
    <row r="35" spans="1:14">
      <c r="A35" s="6" t="s">
        <v>58</v>
      </c>
      <c r="B35" s="6">
        <v>6460</v>
      </c>
      <c r="C35" s="8">
        <v>2.6239554E-3</v>
      </c>
      <c r="D35" s="9">
        <v>0.30299999999999999</v>
      </c>
      <c r="E35" s="9">
        <v>54.65</v>
      </c>
      <c r="F35" s="9">
        <v>0</v>
      </c>
      <c r="G35" s="9">
        <v>0</v>
      </c>
      <c r="H35" s="6">
        <v>1</v>
      </c>
      <c r="I35" s="9">
        <f t="shared" si="0"/>
        <v>0</v>
      </c>
      <c r="J35" s="9">
        <f t="shared" si="1"/>
        <v>0</v>
      </c>
      <c r="K35" s="6">
        <v>2</v>
      </c>
      <c r="L35" s="6">
        <f t="shared" si="2"/>
        <v>4</v>
      </c>
      <c r="M35" s="6">
        <f t="shared" si="3"/>
        <v>0</v>
      </c>
      <c r="N35" s="11">
        <f t="shared" si="4"/>
        <v>0</v>
      </c>
    </row>
    <row r="36" spans="1:14">
      <c r="A36" s="6" t="s">
        <v>58</v>
      </c>
      <c r="B36" s="6">
        <v>6120</v>
      </c>
      <c r="C36" s="8">
        <v>1.8054468999999999E-3</v>
      </c>
      <c r="D36" s="9">
        <v>0.30299999999999999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2063</v>
      </c>
      <c r="L36" s="6">
        <f t="shared" si="2"/>
        <v>3</v>
      </c>
      <c r="M36" s="6">
        <f t="shared" si="3"/>
        <v>0</v>
      </c>
      <c r="N36" s="11">
        <f t="shared" si="4"/>
        <v>0</v>
      </c>
    </row>
    <row r="37" spans="1:14">
      <c r="A37" s="6" t="s">
        <v>58</v>
      </c>
      <c r="B37" s="6">
        <v>6420</v>
      </c>
      <c r="C37" s="8">
        <v>0.85014013700000002</v>
      </c>
      <c r="D37" s="9">
        <v>0.30299999999999999</v>
      </c>
      <c r="E37" s="9">
        <v>54.65</v>
      </c>
      <c r="F37" s="9">
        <v>0</v>
      </c>
      <c r="G37" s="9">
        <v>0</v>
      </c>
      <c r="H37" s="6">
        <v>1</v>
      </c>
      <c r="I37" s="9">
        <f t="shared" si="0"/>
        <v>0</v>
      </c>
      <c r="J37" s="9">
        <f t="shared" si="1"/>
        <v>0</v>
      </c>
      <c r="K37" s="6">
        <v>543</v>
      </c>
      <c r="L37" s="6">
        <f t="shared" si="2"/>
        <v>1447</v>
      </c>
      <c r="M37" s="6">
        <f t="shared" si="3"/>
        <v>0</v>
      </c>
      <c r="N37" s="11">
        <f t="shared" si="4"/>
        <v>0</v>
      </c>
    </row>
    <row r="38" spans="1:14">
      <c r="A38" s="6" t="s">
        <v>58</v>
      </c>
      <c r="B38" s="6">
        <v>6420</v>
      </c>
      <c r="C38" s="8">
        <v>7.5647668700000004E-2</v>
      </c>
      <c r="D38" s="9">
        <v>0.30299999999999999</v>
      </c>
      <c r="E38" s="9">
        <v>54.65</v>
      </c>
      <c r="F38" s="9">
        <v>0</v>
      </c>
      <c r="G38" s="9">
        <v>0</v>
      </c>
      <c r="H38" s="6">
        <v>1</v>
      </c>
      <c r="I38" s="9">
        <f t="shared" si="0"/>
        <v>0</v>
      </c>
      <c r="J38" s="9">
        <f t="shared" si="1"/>
        <v>0</v>
      </c>
      <c r="K38" s="6">
        <v>48</v>
      </c>
      <c r="L38" s="6">
        <f t="shared" si="2"/>
        <v>129</v>
      </c>
      <c r="M38" s="6">
        <f t="shared" si="3"/>
        <v>0</v>
      </c>
      <c r="N38" s="11">
        <f t="shared" si="4"/>
        <v>0</v>
      </c>
    </row>
    <row r="39" spans="1:14">
      <c r="A39" s="6" t="s">
        <v>58</v>
      </c>
      <c r="B39" s="6">
        <v>3200</v>
      </c>
      <c r="C39" s="8">
        <v>5.6086603899999997E-2</v>
      </c>
      <c r="D39" s="9">
        <v>0.4</v>
      </c>
      <c r="E39" s="9">
        <v>54.65</v>
      </c>
      <c r="F39" s="9">
        <v>1.2</v>
      </c>
      <c r="G39" s="9">
        <v>6.4000000000000001E-2</v>
      </c>
      <c r="H39" s="6">
        <v>1</v>
      </c>
      <c r="I39" s="9">
        <f t="shared" si="0"/>
        <v>1.2</v>
      </c>
      <c r="J39" s="9">
        <f t="shared" si="1"/>
        <v>6.4000000000000001E-2</v>
      </c>
      <c r="K39" s="6">
        <v>562</v>
      </c>
      <c r="L39" s="6">
        <f t="shared" si="2"/>
        <v>126</v>
      </c>
      <c r="M39" s="6">
        <f t="shared" si="3"/>
        <v>0</v>
      </c>
      <c r="N39" s="11">
        <f t="shared" si="4"/>
        <v>0</v>
      </c>
    </row>
    <row r="40" spans="1:14">
      <c r="A40" s="6" t="s">
        <v>58</v>
      </c>
      <c r="B40" s="6">
        <v>6420</v>
      </c>
      <c r="C40" s="8">
        <v>7.7514394099999995E-2</v>
      </c>
      <c r="D40" s="9">
        <v>0.30299999999999999</v>
      </c>
      <c r="E40" s="9">
        <v>54.65</v>
      </c>
      <c r="F40" s="9">
        <v>0</v>
      </c>
      <c r="G40" s="9">
        <v>0</v>
      </c>
      <c r="H40" s="6">
        <v>1</v>
      </c>
      <c r="I40" s="9">
        <f t="shared" si="0"/>
        <v>0</v>
      </c>
      <c r="J40" s="9">
        <f t="shared" si="1"/>
        <v>0</v>
      </c>
      <c r="K40" s="6">
        <v>66</v>
      </c>
      <c r="L40" s="6">
        <f t="shared" si="2"/>
        <v>132</v>
      </c>
      <c r="M40" s="6">
        <f t="shared" si="3"/>
        <v>0</v>
      </c>
      <c r="N40" s="11">
        <f t="shared" si="4"/>
        <v>0</v>
      </c>
    </row>
    <row r="41" spans="1:14">
      <c r="A41" s="6" t="s">
        <v>58</v>
      </c>
      <c r="B41" s="6">
        <v>6420</v>
      </c>
      <c r="C41" s="8">
        <v>0.14482807489999999</v>
      </c>
      <c r="D41" s="9">
        <v>0.30299999999999999</v>
      </c>
      <c r="E41" s="9">
        <v>54.65</v>
      </c>
      <c r="F41" s="9">
        <v>0</v>
      </c>
      <c r="G41" s="9">
        <v>0</v>
      </c>
      <c r="H41" s="6">
        <v>1</v>
      </c>
      <c r="I41" s="9">
        <f t="shared" si="0"/>
        <v>0</v>
      </c>
      <c r="J41" s="9">
        <f t="shared" si="1"/>
        <v>0</v>
      </c>
      <c r="K41" s="6">
        <v>92</v>
      </c>
      <c r="L41" s="6">
        <f t="shared" si="2"/>
        <v>247</v>
      </c>
      <c r="M41" s="6">
        <f t="shared" si="3"/>
        <v>0</v>
      </c>
      <c r="N41" s="11">
        <f t="shared" si="4"/>
        <v>0</v>
      </c>
    </row>
    <row r="42" spans="1:14">
      <c r="A42" s="6" t="s">
        <v>58</v>
      </c>
      <c r="B42" s="6">
        <v>6120</v>
      </c>
      <c r="C42" s="8">
        <v>2.6293777330000001</v>
      </c>
      <c r="D42" s="9">
        <v>0.30299999999999999</v>
      </c>
      <c r="E42" s="9">
        <v>54.65</v>
      </c>
      <c r="F42" s="9">
        <v>0</v>
      </c>
      <c r="G42" s="9">
        <v>0</v>
      </c>
      <c r="H42" s="6">
        <v>1</v>
      </c>
      <c r="I42" s="9">
        <f t="shared" si="0"/>
        <v>0</v>
      </c>
      <c r="J42" s="9">
        <f t="shared" si="1"/>
        <v>0</v>
      </c>
      <c r="K42" s="6">
        <v>1679</v>
      </c>
      <c r="L42" s="6">
        <f t="shared" si="2"/>
        <v>4475</v>
      </c>
      <c r="M42" s="6">
        <f t="shared" si="3"/>
        <v>0</v>
      </c>
      <c r="N42" s="11">
        <f t="shared" si="4"/>
        <v>0</v>
      </c>
    </row>
    <row r="43" spans="1:14">
      <c r="A43" s="6" t="s">
        <v>58</v>
      </c>
      <c r="B43" s="6">
        <v>3200</v>
      </c>
      <c r="C43" s="8">
        <v>3.5456069999999999E-4</v>
      </c>
      <c r="D43" s="9">
        <v>0.4</v>
      </c>
      <c r="E43" s="9">
        <v>54.65</v>
      </c>
      <c r="F43" s="9">
        <v>1.2</v>
      </c>
      <c r="G43" s="9">
        <v>6.4000000000000001E-2</v>
      </c>
      <c r="H43" s="6">
        <v>1</v>
      </c>
      <c r="I43" s="9">
        <f t="shared" si="0"/>
        <v>1.2</v>
      </c>
      <c r="J43" s="9">
        <f t="shared" si="1"/>
        <v>6.4000000000000001E-2</v>
      </c>
      <c r="K43" s="6">
        <v>4302</v>
      </c>
      <c r="L43" s="6">
        <f t="shared" si="2"/>
        <v>1</v>
      </c>
      <c r="M43" s="6">
        <f t="shared" si="3"/>
        <v>0</v>
      </c>
      <c r="N43" s="11">
        <f t="shared" si="4"/>
        <v>0</v>
      </c>
    </row>
    <row r="44" spans="1:14">
      <c r="A44" s="6" t="s">
        <v>58</v>
      </c>
      <c r="B44" s="6">
        <v>6460</v>
      </c>
      <c r="C44" s="8">
        <v>0.89503508710000002</v>
      </c>
      <c r="D44" s="9">
        <v>0.30299999999999999</v>
      </c>
      <c r="E44" s="9">
        <v>54.65</v>
      </c>
      <c r="F44" s="9">
        <v>0</v>
      </c>
      <c r="G44" s="9">
        <v>0</v>
      </c>
      <c r="H44" s="6">
        <v>1</v>
      </c>
      <c r="I44" s="9">
        <f t="shared" si="0"/>
        <v>0</v>
      </c>
      <c r="J44" s="9">
        <f t="shared" si="1"/>
        <v>0</v>
      </c>
      <c r="K44" s="6">
        <v>571</v>
      </c>
      <c r="L44" s="6">
        <f t="shared" si="2"/>
        <v>1523</v>
      </c>
      <c r="M44" s="6">
        <f t="shared" si="3"/>
        <v>0</v>
      </c>
      <c r="N44" s="11">
        <f t="shared" si="4"/>
        <v>0</v>
      </c>
    </row>
    <row r="45" spans="1:14">
      <c r="A45" s="6" t="s">
        <v>58</v>
      </c>
      <c r="B45" s="6">
        <v>6420</v>
      </c>
      <c r="C45" s="8">
        <v>2.9946100764999999</v>
      </c>
      <c r="D45" s="9">
        <v>0.30299999999999999</v>
      </c>
      <c r="E45" s="9">
        <v>54.65</v>
      </c>
      <c r="F45" s="9">
        <v>0</v>
      </c>
      <c r="G45" s="9">
        <v>0</v>
      </c>
      <c r="H45" s="6">
        <v>1</v>
      </c>
      <c r="I45" s="9">
        <f t="shared" si="0"/>
        <v>0</v>
      </c>
      <c r="J45" s="9">
        <f t="shared" si="1"/>
        <v>0</v>
      </c>
      <c r="K45" s="6">
        <v>1912</v>
      </c>
      <c r="L45" s="6">
        <f t="shared" si="2"/>
        <v>5097</v>
      </c>
      <c r="M45" s="6">
        <f t="shared" si="3"/>
        <v>0</v>
      </c>
      <c r="N45" s="11">
        <f t="shared" si="4"/>
        <v>0</v>
      </c>
    </row>
    <row r="46" spans="1:14">
      <c r="A46" s="6" t="s">
        <v>58</v>
      </c>
      <c r="B46" s="6">
        <v>6120</v>
      </c>
      <c r="C46" s="8">
        <v>2.5294228000000002E-3</v>
      </c>
      <c r="D46" s="9">
        <v>0.30299999999999999</v>
      </c>
      <c r="E46" s="9">
        <v>54.65</v>
      </c>
      <c r="F46" s="9">
        <v>0</v>
      </c>
      <c r="G46" s="9">
        <v>0</v>
      </c>
      <c r="H46" s="6">
        <v>1</v>
      </c>
      <c r="I46" s="9">
        <f t="shared" si="0"/>
        <v>0</v>
      </c>
      <c r="J46" s="9">
        <f t="shared" si="1"/>
        <v>0</v>
      </c>
      <c r="K46" s="6">
        <v>43</v>
      </c>
      <c r="L46" s="6">
        <f t="shared" si="2"/>
        <v>4</v>
      </c>
      <c r="M46" s="6">
        <f t="shared" si="3"/>
        <v>0</v>
      </c>
      <c r="N46" s="11">
        <f t="shared" si="4"/>
        <v>0</v>
      </c>
    </row>
    <row r="47" spans="1:14">
      <c r="A47" s="6" t="s">
        <v>58</v>
      </c>
      <c r="B47" s="6">
        <v>6460</v>
      </c>
      <c r="C47" s="8">
        <v>3.7893665799999997E-2</v>
      </c>
      <c r="D47" s="9">
        <v>0.30299999999999999</v>
      </c>
      <c r="E47" s="9">
        <v>54.65</v>
      </c>
      <c r="F47" s="9">
        <v>0</v>
      </c>
      <c r="G47" s="9">
        <v>0</v>
      </c>
      <c r="H47" s="6">
        <v>1</v>
      </c>
      <c r="I47" s="9">
        <f t="shared" si="0"/>
        <v>0</v>
      </c>
      <c r="J47" s="9">
        <f t="shared" si="1"/>
        <v>0</v>
      </c>
      <c r="K47" s="6">
        <v>52</v>
      </c>
      <c r="L47" s="6">
        <f t="shared" si="2"/>
        <v>64</v>
      </c>
      <c r="M47" s="6">
        <f t="shared" si="3"/>
        <v>0</v>
      </c>
      <c r="N47" s="11">
        <f t="shared" si="4"/>
        <v>0</v>
      </c>
    </row>
    <row r="48" spans="1:14">
      <c r="A48" s="6" t="s">
        <v>58</v>
      </c>
      <c r="B48" s="6">
        <v>6460</v>
      </c>
      <c r="C48" s="8">
        <v>4.1207144565</v>
      </c>
      <c r="D48" s="9">
        <v>0.30299999999999999</v>
      </c>
      <c r="E48" s="9">
        <v>54.65</v>
      </c>
      <c r="F48" s="9">
        <v>0</v>
      </c>
      <c r="G48" s="9">
        <v>0</v>
      </c>
      <c r="H48" s="6">
        <v>1</v>
      </c>
      <c r="I48" s="9">
        <f t="shared" si="0"/>
        <v>0</v>
      </c>
      <c r="J48" s="9">
        <f t="shared" si="1"/>
        <v>0</v>
      </c>
      <c r="K48" s="6">
        <v>2631</v>
      </c>
      <c r="L48" s="6">
        <f t="shared" si="2"/>
        <v>7014</v>
      </c>
      <c r="M48" s="6">
        <f t="shared" si="3"/>
        <v>0</v>
      </c>
      <c r="N48" s="11">
        <f t="shared" si="4"/>
        <v>0</v>
      </c>
    </row>
    <row r="49" spans="1:14">
      <c r="A49" s="6" t="s">
        <v>58</v>
      </c>
      <c r="B49" s="6">
        <v>3200</v>
      </c>
      <c r="C49" s="8">
        <v>2.27757845E-2</v>
      </c>
      <c r="D49" s="9">
        <v>0.4</v>
      </c>
      <c r="E49" s="9">
        <v>54.65</v>
      </c>
      <c r="F49" s="9">
        <v>1.2</v>
      </c>
      <c r="G49" s="9">
        <v>6.4000000000000001E-2</v>
      </c>
      <c r="H49" s="6">
        <v>1</v>
      </c>
      <c r="I49" s="9">
        <f t="shared" si="0"/>
        <v>1.2</v>
      </c>
      <c r="J49" s="9">
        <f t="shared" si="1"/>
        <v>6.4000000000000001E-2</v>
      </c>
      <c r="K49" s="6">
        <v>175</v>
      </c>
      <c r="L49" s="6">
        <f t="shared" si="2"/>
        <v>51</v>
      </c>
      <c r="M49" s="6">
        <f t="shared" si="3"/>
        <v>0</v>
      </c>
      <c r="N49" s="11">
        <f t="shared" si="4"/>
        <v>0</v>
      </c>
    </row>
    <row r="50" spans="1:14">
      <c r="A50" s="6" t="s">
        <v>58</v>
      </c>
      <c r="B50" s="6">
        <v>3200</v>
      </c>
      <c r="C50" s="8">
        <v>1.8305332600000002E-2</v>
      </c>
      <c r="D50" s="9">
        <v>0.4</v>
      </c>
      <c r="E50" s="9">
        <v>54.65</v>
      </c>
      <c r="F50" s="9">
        <v>1.2</v>
      </c>
      <c r="G50" s="9">
        <v>6.4000000000000001E-2</v>
      </c>
      <c r="H50" s="6">
        <v>1</v>
      </c>
      <c r="I50" s="9">
        <f t="shared" si="0"/>
        <v>1.2</v>
      </c>
      <c r="J50" s="9">
        <f t="shared" si="1"/>
        <v>6.4000000000000001E-2</v>
      </c>
      <c r="K50" s="6">
        <v>16</v>
      </c>
      <c r="L50" s="6">
        <f t="shared" si="2"/>
        <v>41</v>
      </c>
      <c r="M50" s="6">
        <f t="shared" si="3"/>
        <v>0</v>
      </c>
      <c r="N50" s="11">
        <f t="shared" si="4"/>
        <v>0</v>
      </c>
    </row>
    <row r="51" spans="1:14">
      <c r="A51" s="6" t="s">
        <v>58</v>
      </c>
      <c r="B51" s="6">
        <v>6460</v>
      </c>
      <c r="C51" s="8">
        <v>0.61577873009999995</v>
      </c>
      <c r="D51" s="9">
        <v>0.30299999999999999</v>
      </c>
      <c r="E51" s="9">
        <v>54.65</v>
      </c>
      <c r="F51" s="9">
        <v>0</v>
      </c>
      <c r="G51" s="9">
        <v>0</v>
      </c>
      <c r="H51" s="6">
        <v>1</v>
      </c>
      <c r="I51" s="9">
        <f t="shared" si="0"/>
        <v>0</v>
      </c>
      <c r="J51" s="9">
        <f t="shared" si="1"/>
        <v>0</v>
      </c>
      <c r="K51" s="6">
        <v>518</v>
      </c>
      <c r="L51" s="6">
        <f t="shared" si="2"/>
        <v>1048</v>
      </c>
      <c r="M51" s="6">
        <f t="shared" si="3"/>
        <v>0</v>
      </c>
      <c r="N51" s="11">
        <f t="shared" si="4"/>
        <v>0</v>
      </c>
    </row>
    <row r="52" spans="1:14">
      <c r="A52" s="6" t="s">
        <v>58</v>
      </c>
      <c r="B52" s="6">
        <v>6460</v>
      </c>
      <c r="C52" s="8">
        <v>1.81624243E-2</v>
      </c>
      <c r="D52" s="9">
        <v>0.30299999999999999</v>
      </c>
      <c r="E52" s="9">
        <v>54.65</v>
      </c>
      <c r="F52" s="9">
        <v>0</v>
      </c>
      <c r="G52" s="9">
        <v>0</v>
      </c>
      <c r="H52" s="6">
        <v>1</v>
      </c>
      <c r="I52" s="9">
        <f t="shared" si="0"/>
        <v>0</v>
      </c>
      <c r="J52" s="9">
        <f t="shared" si="1"/>
        <v>0</v>
      </c>
      <c r="K52" s="6">
        <v>36</v>
      </c>
      <c r="L52" s="6">
        <f t="shared" si="2"/>
        <v>31</v>
      </c>
      <c r="M52" s="6">
        <f t="shared" si="3"/>
        <v>0</v>
      </c>
      <c r="N52" s="11">
        <f t="shared" si="4"/>
        <v>0</v>
      </c>
    </row>
    <row r="53" spans="1:14">
      <c r="A53" s="6" t="s">
        <v>58</v>
      </c>
      <c r="B53" s="6">
        <v>6420</v>
      </c>
      <c r="C53" s="8">
        <v>4.9213714200000001E-2</v>
      </c>
      <c r="D53" s="9">
        <v>0.30299999999999999</v>
      </c>
      <c r="E53" s="9">
        <v>54.65</v>
      </c>
      <c r="F53" s="9">
        <v>0</v>
      </c>
      <c r="G53" s="9">
        <v>0</v>
      </c>
      <c r="H53" s="6">
        <v>1</v>
      </c>
      <c r="I53" s="9">
        <f t="shared" si="0"/>
        <v>0</v>
      </c>
      <c r="J53" s="9">
        <f t="shared" si="1"/>
        <v>0</v>
      </c>
      <c r="K53" s="6">
        <v>31</v>
      </c>
      <c r="L53" s="6">
        <f t="shared" si="2"/>
        <v>84</v>
      </c>
      <c r="M53" s="6">
        <f t="shared" si="3"/>
        <v>0</v>
      </c>
      <c r="N53" s="11">
        <f t="shared" si="4"/>
        <v>0</v>
      </c>
    </row>
    <row r="54" spans="1:14">
      <c r="A54" s="6" t="s">
        <v>58</v>
      </c>
      <c r="B54" s="6">
        <v>6420</v>
      </c>
      <c r="C54" s="8">
        <v>0.96511875189999996</v>
      </c>
      <c r="D54" s="9">
        <v>0.30299999999999999</v>
      </c>
      <c r="E54" s="9">
        <v>54.65</v>
      </c>
      <c r="F54" s="9">
        <v>0</v>
      </c>
      <c r="G54" s="9">
        <v>0</v>
      </c>
      <c r="H54" s="6">
        <v>1</v>
      </c>
      <c r="I54" s="9">
        <f t="shared" si="0"/>
        <v>0</v>
      </c>
      <c r="J54" s="9">
        <f t="shared" si="1"/>
        <v>0</v>
      </c>
      <c r="K54" s="6">
        <v>616</v>
      </c>
      <c r="L54" s="6">
        <f t="shared" si="2"/>
        <v>1643</v>
      </c>
      <c r="M54" s="6">
        <f t="shared" si="3"/>
        <v>0</v>
      </c>
      <c r="N54" s="11">
        <f t="shared" si="4"/>
        <v>0</v>
      </c>
    </row>
    <row r="55" spans="1:14">
      <c r="A55" s="6" t="s">
        <v>58</v>
      </c>
      <c r="B55" s="6">
        <v>6460</v>
      </c>
      <c r="C55" s="8">
        <v>6.5079519999999998E-4</v>
      </c>
      <c r="D55" s="9">
        <v>0.30299999999999999</v>
      </c>
      <c r="E55" s="9">
        <v>54.65</v>
      </c>
      <c r="F55" s="9">
        <v>0</v>
      </c>
      <c r="G55" s="9">
        <v>0</v>
      </c>
      <c r="H55" s="6">
        <v>1</v>
      </c>
      <c r="I55" s="9">
        <f t="shared" si="0"/>
        <v>0</v>
      </c>
      <c r="J55" s="9">
        <f t="shared" si="1"/>
        <v>0</v>
      </c>
      <c r="K55" s="6">
        <v>0</v>
      </c>
      <c r="L55" s="6">
        <f t="shared" si="2"/>
        <v>1</v>
      </c>
      <c r="M55" s="6">
        <f t="shared" si="3"/>
        <v>0</v>
      </c>
      <c r="N55" s="11">
        <f t="shared" si="4"/>
        <v>0</v>
      </c>
    </row>
    <row r="56" spans="1:14">
      <c r="A56" s="6" t="s">
        <v>58</v>
      </c>
      <c r="B56" s="6">
        <v>6420</v>
      </c>
      <c r="C56" s="8">
        <v>6.3824649799999994E-2</v>
      </c>
      <c r="D56" s="9">
        <v>0.30299999999999999</v>
      </c>
      <c r="E56" s="9">
        <v>54.65</v>
      </c>
      <c r="F56" s="9">
        <v>0</v>
      </c>
      <c r="G56" s="9">
        <v>0</v>
      </c>
      <c r="H56" s="6">
        <v>1</v>
      </c>
      <c r="I56" s="9">
        <f t="shared" si="0"/>
        <v>0</v>
      </c>
      <c r="J56" s="9">
        <f t="shared" si="1"/>
        <v>0</v>
      </c>
      <c r="K56" s="6">
        <v>41</v>
      </c>
      <c r="L56" s="6">
        <f t="shared" si="2"/>
        <v>109</v>
      </c>
      <c r="M56" s="6">
        <f t="shared" si="3"/>
        <v>0</v>
      </c>
      <c r="N56" s="11">
        <f t="shared" si="4"/>
        <v>0</v>
      </c>
    </row>
    <row r="57" spans="1:14">
      <c r="A57" s="6" t="s">
        <v>58</v>
      </c>
      <c r="B57" s="6">
        <v>6460</v>
      </c>
      <c r="C57" s="8">
        <v>4.3727351900000003E-2</v>
      </c>
      <c r="D57" s="9">
        <v>0.30299999999999999</v>
      </c>
      <c r="E57" s="9">
        <v>54.65</v>
      </c>
      <c r="F57" s="9">
        <v>0</v>
      </c>
      <c r="G57" s="9">
        <v>0</v>
      </c>
      <c r="H57" s="6">
        <v>1</v>
      </c>
      <c r="I57" s="9">
        <f t="shared" si="0"/>
        <v>0</v>
      </c>
      <c r="J57" s="9">
        <f t="shared" si="1"/>
        <v>0</v>
      </c>
      <c r="K57" s="6">
        <v>39</v>
      </c>
      <c r="L57" s="6">
        <f t="shared" si="2"/>
        <v>74</v>
      </c>
      <c r="M57" s="6">
        <f t="shared" si="3"/>
        <v>0</v>
      </c>
      <c r="N57" s="11">
        <f t="shared" si="4"/>
        <v>0</v>
      </c>
    </row>
    <row r="58" spans="1:14">
      <c r="A58" s="6" t="s">
        <v>58</v>
      </c>
      <c r="B58" s="6">
        <v>7430</v>
      </c>
      <c r="C58" s="8">
        <v>0.37750421760000002</v>
      </c>
      <c r="D58" s="9">
        <v>0.16900000000000001</v>
      </c>
      <c r="E58" s="9">
        <v>54.65</v>
      </c>
      <c r="F58" s="9">
        <v>1.25</v>
      </c>
      <c r="G58" s="9">
        <v>0.20200000000000001</v>
      </c>
      <c r="H58" s="6">
        <v>1</v>
      </c>
      <c r="I58" s="9">
        <f t="shared" si="0"/>
        <v>1.25</v>
      </c>
      <c r="J58" s="9">
        <f t="shared" si="1"/>
        <v>0.20200000000000001</v>
      </c>
      <c r="K58" s="6">
        <v>293</v>
      </c>
      <c r="L58" s="6">
        <f t="shared" si="2"/>
        <v>358</v>
      </c>
      <c r="M58" s="6">
        <f t="shared" si="3"/>
        <v>1</v>
      </c>
      <c r="N58" s="11">
        <f t="shared" si="4"/>
        <v>0.2</v>
      </c>
    </row>
    <row r="59" spans="1:14">
      <c r="A59" s="6" t="s">
        <v>58</v>
      </c>
      <c r="B59" s="6">
        <v>6460</v>
      </c>
      <c r="C59" s="8">
        <v>9.5951648900000006E-2</v>
      </c>
      <c r="D59" s="9">
        <v>0.30299999999999999</v>
      </c>
      <c r="E59" s="9">
        <v>54.65</v>
      </c>
      <c r="F59" s="9">
        <v>0</v>
      </c>
      <c r="G59" s="9">
        <v>0</v>
      </c>
      <c r="H59" s="6">
        <v>1</v>
      </c>
      <c r="I59" s="9">
        <f t="shared" si="0"/>
        <v>0</v>
      </c>
      <c r="J59" s="9">
        <f t="shared" si="1"/>
        <v>0</v>
      </c>
      <c r="K59" s="6">
        <v>57</v>
      </c>
      <c r="L59" s="6">
        <f t="shared" si="2"/>
        <v>163</v>
      </c>
      <c r="M59" s="6">
        <f t="shared" si="3"/>
        <v>0</v>
      </c>
      <c r="N59" s="11">
        <f t="shared" si="4"/>
        <v>0</v>
      </c>
    </row>
    <row r="60" spans="1:14">
      <c r="A60" s="6" t="s">
        <v>58</v>
      </c>
      <c r="B60" s="6">
        <v>3200</v>
      </c>
      <c r="C60" s="8">
        <v>7.3176192000000001E-3</v>
      </c>
      <c r="D60" s="9">
        <v>0.4</v>
      </c>
      <c r="E60" s="9">
        <v>54.65</v>
      </c>
      <c r="F60" s="9">
        <v>1.2</v>
      </c>
      <c r="G60" s="9">
        <v>6.4000000000000001E-2</v>
      </c>
      <c r="H60" s="6">
        <v>1</v>
      </c>
      <c r="I60" s="9">
        <f t="shared" si="0"/>
        <v>1.2</v>
      </c>
      <c r="J60" s="9">
        <f t="shared" si="1"/>
        <v>6.4000000000000001E-2</v>
      </c>
      <c r="K60" s="6">
        <v>90</v>
      </c>
      <c r="L60" s="6">
        <f t="shared" si="2"/>
        <v>16</v>
      </c>
      <c r="M60" s="6">
        <f t="shared" si="3"/>
        <v>0</v>
      </c>
      <c r="N60" s="11">
        <f t="shared" si="4"/>
        <v>0</v>
      </c>
    </row>
    <row r="61" spans="1:14">
      <c r="A61" s="6" t="s">
        <v>58</v>
      </c>
      <c r="B61" s="6">
        <v>6460</v>
      </c>
      <c r="C61" s="8">
        <v>0.1088842139</v>
      </c>
      <c r="D61" s="9">
        <v>0.30299999999999999</v>
      </c>
      <c r="E61" s="9">
        <v>54.65</v>
      </c>
      <c r="F61" s="9">
        <v>0</v>
      </c>
      <c r="G61" s="9">
        <v>0</v>
      </c>
      <c r="H61" s="6">
        <v>1</v>
      </c>
      <c r="I61" s="9">
        <f t="shared" si="0"/>
        <v>0</v>
      </c>
      <c r="J61" s="9">
        <f t="shared" si="1"/>
        <v>0</v>
      </c>
      <c r="K61" s="6">
        <v>111</v>
      </c>
      <c r="L61" s="6">
        <f t="shared" si="2"/>
        <v>185</v>
      </c>
      <c r="M61" s="6">
        <f t="shared" si="3"/>
        <v>0</v>
      </c>
      <c r="N61" s="11">
        <f t="shared" si="4"/>
        <v>0</v>
      </c>
    </row>
    <row r="62" spans="1:14">
      <c r="A62" s="6" t="s">
        <v>58</v>
      </c>
      <c r="B62" s="6">
        <v>6460</v>
      </c>
      <c r="C62" s="8">
        <v>0.30034556540000001</v>
      </c>
      <c r="D62" s="9">
        <v>0.30299999999999999</v>
      </c>
      <c r="E62" s="9">
        <v>54.65</v>
      </c>
      <c r="F62" s="9">
        <v>0</v>
      </c>
      <c r="G62" s="9">
        <v>0</v>
      </c>
      <c r="H62" s="6">
        <v>1</v>
      </c>
      <c r="I62" s="9">
        <f t="shared" si="0"/>
        <v>0</v>
      </c>
      <c r="J62" s="9">
        <f t="shared" si="1"/>
        <v>0</v>
      </c>
      <c r="K62" s="6">
        <v>293</v>
      </c>
      <c r="L62" s="6">
        <f t="shared" si="2"/>
        <v>511</v>
      </c>
      <c r="M62" s="6">
        <f t="shared" si="3"/>
        <v>0</v>
      </c>
      <c r="N62" s="11">
        <f t="shared" si="4"/>
        <v>0</v>
      </c>
    </row>
    <row r="63" spans="1:14">
      <c r="A63" s="6" t="s">
        <v>58</v>
      </c>
      <c r="B63" s="6">
        <v>6420</v>
      </c>
      <c r="C63" s="8">
        <v>2.0024286412999999</v>
      </c>
      <c r="D63" s="9">
        <v>0.30299999999999999</v>
      </c>
      <c r="E63" s="9">
        <v>54.65</v>
      </c>
      <c r="F63" s="9">
        <v>0</v>
      </c>
      <c r="G63" s="9">
        <v>0</v>
      </c>
      <c r="H63" s="6">
        <v>1</v>
      </c>
      <c r="I63" s="9">
        <f t="shared" si="0"/>
        <v>0</v>
      </c>
      <c r="J63" s="9">
        <f t="shared" si="1"/>
        <v>0</v>
      </c>
      <c r="K63" s="6">
        <v>1196</v>
      </c>
      <c r="L63" s="6">
        <f t="shared" si="2"/>
        <v>3408</v>
      </c>
      <c r="M63" s="6">
        <f t="shared" si="3"/>
        <v>0</v>
      </c>
      <c r="N63" s="11">
        <f t="shared" si="4"/>
        <v>0</v>
      </c>
    </row>
    <row r="64" spans="1:14">
      <c r="A64" s="6" t="s">
        <v>58</v>
      </c>
      <c r="B64" s="6">
        <v>6120</v>
      </c>
      <c r="C64" s="8">
        <v>1.2959375699999999E-2</v>
      </c>
      <c r="D64" s="9">
        <v>0.30299999999999999</v>
      </c>
      <c r="E64" s="9">
        <v>54.65</v>
      </c>
      <c r="F64" s="9">
        <v>0</v>
      </c>
      <c r="G64" s="9">
        <v>0</v>
      </c>
      <c r="H64" s="6">
        <v>1</v>
      </c>
      <c r="I64" s="9">
        <f t="shared" si="0"/>
        <v>0</v>
      </c>
      <c r="J64" s="9">
        <f t="shared" si="1"/>
        <v>0</v>
      </c>
      <c r="K64" s="6">
        <v>216</v>
      </c>
      <c r="L64" s="6">
        <f t="shared" si="2"/>
        <v>22</v>
      </c>
      <c r="M64" s="6">
        <f t="shared" si="3"/>
        <v>0</v>
      </c>
      <c r="N64" s="11">
        <f t="shared" si="4"/>
        <v>0</v>
      </c>
    </row>
    <row r="65" spans="1:14">
      <c r="A65" s="6" t="s">
        <v>58</v>
      </c>
      <c r="B65" s="6">
        <v>6460</v>
      </c>
      <c r="C65" s="8">
        <v>5.1028054000000003E-3</v>
      </c>
      <c r="D65" s="9">
        <v>0.30299999999999999</v>
      </c>
      <c r="E65" s="9">
        <v>54.65</v>
      </c>
      <c r="F65" s="9">
        <v>0</v>
      </c>
      <c r="G65" s="9">
        <v>0</v>
      </c>
      <c r="H65" s="6">
        <v>1</v>
      </c>
      <c r="I65" s="9">
        <f t="shared" si="0"/>
        <v>0</v>
      </c>
      <c r="J65" s="9">
        <f t="shared" si="1"/>
        <v>0</v>
      </c>
      <c r="K65" s="6">
        <v>3</v>
      </c>
      <c r="L65" s="6">
        <f t="shared" si="2"/>
        <v>9</v>
      </c>
      <c r="M65" s="6">
        <f t="shared" si="3"/>
        <v>0</v>
      </c>
      <c r="N65" s="11">
        <f t="shared" si="4"/>
        <v>0</v>
      </c>
    </row>
    <row r="66" spans="1:14">
      <c r="A66" s="6" t="s">
        <v>58</v>
      </c>
      <c r="B66" s="6">
        <v>6120</v>
      </c>
      <c r="C66" s="8">
        <v>0.63688216539999998</v>
      </c>
      <c r="D66" s="9">
        <v>0.30299999999999999</v>
      </c>
      <c r="E66" s="9">
        <v>54.65</v>
      </c>
      <c r="F66" s="9">
        <v>0</v>
      </c>
      <c r="G66" s="9">
        <v>0</v>
      </c>
      <c r="H66" s="6">
        <v>1</v>
      </c>
      <c r="I66" s="9">
        <f t="shared" si="0"/>
        <v>0</v>
      </c>
      <c r="J66" s="9">
        <f t="shared" si="1"/>
        <v>0</v>
      </c>
      <c r="K66" s="6">
        <v>578</v>
      </c>
      <c r="L66" s="6">
        <f t="shared" si="2"/>
        <v>1084</v>
      </c>
      <c r="M66" s="6">
        <f t="shared" si="3"/>
        <v>0</v>
      </c>
      <c r="N66" s="11">
        <f t="shared" si="4"/>
        <v>0</v>
      </c>
    </row>
    <row r="67" spans="1:14">
      <c r="A67" s="6" t="s">
        <v>58</v>
      </c>
      <c r="B67" s="6">
        <v>6120</v>
      </c>
      <c r="C67" s="8">
        <v>2.5857552799999999E-2</v>
      </c>
      <c r="D67" s="9">
        <v>0.26600000000000001</v>
      </c>
      <c r="E67" s="9">
        <v>54.65</v>
      </c>
      <c r="F67" s="9">
        <v>0</v>
      </c>
      <c r="G67" s="9">
        <v>0</v>
      </c>
      <c r="H67" s="6">
        <v>1</v>
      </c>
      <c r="I67" s="9">
        <f t="shared" ref="I67:J67" si="5">F67</f>
        <v>0</v>
      </c>
      <c r="J67" s="9">
        <f t="shared" si="5"/>
        <v>0</v>
      </c>
      <c r="K67" s="6">
        <v>68</v>
      </c>
      <c r="L67" s="6">
        <f t="shared" ref="L67" si="6">ROUND(E67*D67*C67*102.79,0)</f>
        <v>39</v>
      </c>
      <c r="M67" s="6">
        <f t="shared" ref="M67" si="7">ROUND(I67*L67*0.002205,0)</f>
        <v>0</v>
      </c>
      <c r="N67" s="11">
        <f t="shared" ref="N67" si="8">ROUND(J67*L67*0.002205,1)</f>
        <v>0</v>
      </c>
    </row>
    <row r="68" spans="1:14">
      <c r="C68" s="8">
        <f>SUM(C2:C67)</f>
        <v>44.344506542600001</v>
      </c>
      <c r="M68" s="6">
        <f>SUM(M2:M67)</f>
        <v>23</v>
      </c>
      <c r="N68" s="11">
        <f>SUM(N2:N67)</f>
        <v>2.6000000000000005</v>
      </c>
    </row>
  </sheetData>
  <pageMargins left="0.7" right="0.7" top="0.75" bottom="0.75" header="0.3" footer="0.3"/>
  <pageSetup scale="87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138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425781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4" bestFit="1" customWidth="1"/>
    <col min="13" max="14" width="9.28515625" bestFit="1" customWidth="1"/>
  </cols>
  <sheetData>
    <row r="1" spans="1:14" ht="30">
      <c r="A1" s="6" t="s">
        <v>57</v>
      </c>
      <c r="B1" s="6" t="s">
        <v>49</v>
      </c>
      <c r="C1" s="8" t="s">
        <v>56</v>
      </c>
      <c r="D1" s="7" t="s">
        <v>50</v>
      </c>
      <c r="E1" s="7" t="s">
        <v>55</v>
      </c>
      <c r="F1" s="7" t="s">
        <v>51</v>
      </c>
      <c r="G1" s="7" t="s">
        <v>52</v>
      </c>
      <c r="H1" s="6" t="s">
        <v>54</v>
      </c>
      <c r="I1" s="7" t="s">
        <v>59</v>
      </c>
      <c r="J1" s="7" t="s">
        <v>60</v>
      </c>
      <c r="K1" s="6" t="s">
        <v>53</v>
      </c>
      <c r="L1" s="10" t="s">
        <v>61</v>
      </c>
      <c r="M1" s="10" t="s">
        <v>62</v>
      </c>
      <c r="N1" s="10" t="s">
        <v>63</v>
      </c>
    </row>
    <row r="2" spans="1:14">
      <c r="A2" s="6" t="s">
        <v>58</v>
      </c>
      <c r="B2" s="6">
        <v>4200</v>
      </c>
      <c r="C2" s="8">
        <v>0.9850763844</v>
      </c>
      <c r="D2" s="9">
        <v>0.41299999999999998</v>
      </c>
      <c r="E2" s="9">
        <v>54.65</v>
      </c>
      <c r="F2" s="9">
        <v>0.7</v>
      </c>
      <c r="G2" s="9">
        <v>0.09</v>
      </c>
      <c r="H2" s="6">
        <v>1</v>
      </c>
      <c r="I2" s="9">
        <f>F2</f>
        <v>0.7</v>
      </c>
      <c r="J2" s="9">
        <f>G2</f>
        <v>0.09</v>
      </c>
      <c r="K2" s="6">
        <v>2804</v>
      </c>
      <c r="L2" s="6">
        <f>ROUND(E2*D2*C2*102.79,0)</f>
        <v>2285</v>
      </c>
      <c r="M2" s="6">
        <f>ROUND(I2*L2*0.002205,0)</f>
        <v>4</v>
      </c>
      <c r="N2" s="11">
        <f>ROUND(J2*L2*0.002205,1)</f>
        <v>0.5</v>
      </c>
    </row>
    <row r="3" spans="1:14">
      <c r="A3" s="6" t="s">
        <v>58</v>
      </c>
      <c r="B3" s="6">
        <v>7430</v>
      </c>
      <c r="C3" s="8">
        <v>6.8518104299999993E-2</v>
      </c>
      <c r="D3" s="9">
        <v>0.16900000000000001</v>
      </c>
      <c r="E3" s="9">
        <v>54.65</v>
      </c>
      <c r="F3" s="9">
        <v>1.25</v>
      </c>
      <c r="G3" s="9">
        <v>0.20200000000000001</v>
      </c>
      <c r="H3" s="6">
        <v>1</v>
      </c>
      <c r="I3" s="9">
        <f t="shared" ref="I3:I66" si="0">F3</f>
        <v>1.25</v>
      </c>
      <c r="J3" s="9">
        <f t="shared" ref="J3:J66" si="1">G3</f>
        <v>0.20200000000000001</v>
      </c>
      <c r="K3" s="6">
        <v>131</v>
      </c>
      <c r="L3" s="6">
        <f t="shared" ref="L3:L66" si="2">ROUND(E3*D3*C3*102.79,0)</f>
        <v>65</v>
      </c>
      <c r="M3" s="6">
        <f t="shared" ref="M3:M66" si="3">ROUND(I3*L3*0.002205,0)</f>
        <v>0</v>
      </c>
      <c r="N3" s="11">
        <f t="shared" ref="N3:N66" si="4">ROUND(J3*L3*0.002205,1)</f>
        <v>0</v>
      </c>
    </row>
    <row r="4" spans="1:14">
      <c r="A4" s="6" t="s">
        <v>58</v>
      </c>
      <c r="B4" s="6">
        <v>6120</v>
      </c>
      <c r="C4" s="8">
        <v>9.6130171303999994</v>
      </c>
      <c r="D4" s="9">
        <v>0.30299999999999999</v>
      </c>
      <c r="E4" s="9">
        <v>54.65</v>
      </c>
      <c r="F4" s="9">
        <v>0</v>
      </c>
      <c r="G4" s="9">
        <v>0</v>
      </c>
      <c r="H4" s="6">
        <v>1</v>
      </c>
      <c r="I4" s="9">
        <f t="shared" si="0"/>
        <v>0</v>
      </c>
      <c r="J4" s="9">
        <f t="shared" si="1"/>
        <v>0</v>
      </c>
      <c r="K4" s="6">
        <v>7591</v>
      </c>
      <c r="L4" s="6">
        <f t="shared" si="2"/>
        <v>16362</v>
      </c>
      <c r="M4" s="6">
        <f t="shared" si="3"/>
        <v>0</v>
      </c>
      <c r="N4" s="11">
        <f t="shared" si="4"/>
        <v>0</v>
      </c>
    </row>
    <row r="5" spans="1:14">
      <c r="A5" s="6" t="s">
        <v>58</v>
      </c>
      <c r="B5" s="6">
        <v>6120</v>
      </c>
      <c r="C5" s="8">
        <v>8.5778636300000002E-2</v>
      </c>
      <c r="D5" s="9">
        <v>0.247</v>
      </c>
      <c r="E5" s="9">
        <v>54.65</v>
      </c>
      <c r="F5" s="9">
        <v>0</v>
      </c>
      <c r="G5" s="9">
        <v>0</v>
      </c>
      <c r="H5" s="6">
        <v>1</v>
      </c>
      <c r="I5" s="9">
        <f t="shared" si="0"/>
        <v>0</v>
      </c>
      <c r="J5" s="9">
        <f t="shared" si="1"/>
        <v>0</v>
      </c>
      <c r="K5" s="6">
        <v>302</v>
      </c>
      <c r="L5" s="6">
        <f t="shared" si="2"/>
        <v>119</v>
      </c>
      <c r="M5" s="6">
        <f t="shared" si="3"/>
        <v>0</v>
      </c>
      <c r="N5" s="11">
        <f t="shared" si="4"/>
        <v>0</v>
      </c>
    </row>
    <row r="6" spans="1:14">
      <c r="A6" s="6" t="s">
        <v>58</v>
      </c>
      <c r="B6" s="6">
        <v>7430</v>
      </c>
      <c r="C6" s="8">
        <v>1.69526383E-2</v>
      </c>
      <c r="D6" s="9">
        <v>0.16900000000000001</v>
      </c>
      <c r="E6" s="9">
        <v>54.65</v>
      </c>
      <c r="F6" s="9">
        <v>1.25</v>
      </c>
      <c r="G6" s="9">
        <v>0.20200000000000001</v>
      </c>
      <c r="H6" s="6">
        <v>1</v>
      </c>
      <c r="I6" s="9">
        <f t="shared" si="0"/>
        <v>1.25</v>
      </c>
      <c r="J6" s="9">
        <f t="shared" si="1"/>
        <v>0.20200000000000001</v>
      </c>
      <c r="K6" s="6">
        <v>48</v>
      </c>
      <c r="L6" s="6">
        <f t="shared" si="2"/>
        <v>16</v>
      </c>
      <c r="M6" s="6">
        <f t="shared" si="3"/>
        <v>0</v>
      </c>
      <c r="N6" s="11">
        <f t="shared" si="4"/>
        <v>0</v>
      </c>
    </row>
    <row r="7" spans="1:14">
      <c r="A7" s="6" t="s">
        <v>58</v>
      </c>
      <c r="B7" s="6">
        <v>6120</v>
      </c>
      <c r="C7" s="8">
        <v>8.0871386274999999</v>
      </c>
      <c r="D7" s="9">
        <v>0.30299999999999999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5047</v>
      </c>
      <c r="L7" s="6">
        <f t="shared" si="2"/>
        <v>13765</v>
      </c>
      <c r="M7" s="6">
        <f t="shared" si="3"/>
        <v>0</v>
      </c>
      <c r="N7" s="11">
        <f t="shared" si="4"/>
        <v>0</v>
      </c>
    </row>
    <row r="8" spans="1:14">
      <c r="A8" s="6" t="s">
        <v>58</v>
      </c>
      <c r="B8" s="6">
        <v>7430</v>
      </c>
      <c r="C8" s="8">
        <v>0.47628692179999998</v>
      </c>
      <c r="D8" s="9">
        <v>0.16900000000000001</v>
      </c>
      <c r="E8" s="9">
        <v>54.65</v>
      </c>
      <c r="F8" s="9">
        <v>1.25</v>
      </c>
      <c r="G8" s="9">
        <v>0.20200000000000001</v>
      </c>
      <c r="H8" s="6">
        <v>1</v>
      </c>
      <c r="I8" s="9">
        <f t="shared" si="0"/>
        <v>1.25</v>
      </c>
      <c r="J8" s="9">
        <f t="shared" si="1"/>
        <v>0.20200000000000001</v>
      </c>
      <c r="K8" s="6">
        <v>291</v>
      </c>
      <c r="L8" s="6">
        <f t="shared" si="2"/>
        <v>452</v>
      </c>
      <c r="M8" s="6">
        <f t="shared" si="3"/>
        <v>1</v>
      </c>
      <c r="N8" s="11">
        <f t="shared" si="4"/>
        <v>0.2</v>
      </c>
    </row>
    <row r="9" spans="1:14">
      <c r="A9" s="6" t="s">
        <v>58</v>
      </c>
      <c r="B9" s="6">
        <v>6120</v>
      </c>
      <c r="C9" s="8">
        <v>1.1365352400000001E-2</v>
      </c>
      <c r="D9" s="9">
        <v>0.247</v>
      </c>
      <c r="E9" s="9">
        <v>54.65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6</v>
      </c>
      <c r="L9" s="6">
        <f t="shared" si="2"/>
        <v>16</v>
      </c>
      <c r="M9" s="6">
        <f t="shared" si="3"/>
        <v>0</v>
      </c>
      <c r="N9" s="11">
        <f t="shared" si="4"/>
        <v>0</v>
      </c>
    </row>
    <row r="10" spans="1:14">
      <c r="A10" s="6" t="s">
        <v>58</v>
      </c>
      <c r="B10" s="6">
        <v>6120</v>
      </c>
      <c r="C10" s="8">
        <v>11.991506446400001</v>
      </c>
      <c r="D10" s="9">
        <v>0.30299999999999999</v>
      </c>
      <c r="E10" s="9">
        <v>54.65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7942</v>
      </c>
      <c r="L10" s="6">
        <f t="shared" si="2"/>
        <v>20411</v>
      </c>
      <c r="M10" s="6">
        <f t="shared" si="3"/>
        <v>0</v>
      </c>
      <c r="N10" s="11">
        <f t="shared" si="4"/>
        <v>0</v>
      </c>
    </row>
    <row r="11" spans="1:14">
      <c r="A11" s="6" t="s">
        <v>58</v>
      </c>
      <c r="B11" s="6">
        <v>6120</v>
      </c>
      <c r="C11" s="8">
        <v>2.5743674854999998</v>
      </c>
      <c r="D11" s="9">
        <v>0.191</v>
      </c>
      <c r="E11" s="9">
        <v>54.65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2108</v>
      </c>
      <c r="L11" s="6">
        <f t="shared" si="2"/>
        <v>2762</v>
      </c>
      <c r="M11" s="6">
        <f t="shared" si="3"/>
        <v>0</v>
      </c>
      <c r="N11" s="11">
        <f t="shared" si="4"/>
        <v>0</v>
      </c>
    </row>
    <row r="12" spans="1:14">
      <c r="A12" s="6" t="s">
        <v>58</v>
      </c>
      <c r="B12" s="6">
        <v>3200</v>
      </c>
      <c r="C12" s="8">
        <v>1.7215501500000001E-2</v>
      </c>
      <c r="D12" s="9">
        <v>0.4</v>
      </c>
      <c r="E12" s="9">
        <v>54.65</v>
      </c>
      <c r="F12" s="9">
        <v>1.2</v>
      </c>
      <c r="G12" s="9">
        <v>6.4000000000000001E-2</v>
      </c>
      <c r="H12" s="6">
        <v>1</v>
      </c>
      <c r="I12" s="9">
        <f t="shared" si="0"/>
        <v>1.2</v>
      </c>
      <c r="J12" s="9">
        <f t="shared" si="1"/>
        <v>6.4000000000000001E-2</v>
      </c>
      <c r="K12" s="6">
        <v>7156</v>
      </c>
      <c r="L12" s="6">
        <f t="shared" si="2"/>
        <v>39</v>
      </c>
      <c r="M12" s="6">
        <f t="shared" si="3"/>
        <v>0</v>
      </c>
      <c r="N12" s="11">
        <f t="shared" si="4"/>
        <v>0</v>
      </c>
    </row>
    <row r="13" spans="1:14">
      <c r="A13" s="6" t="s">
        <v>58</v>
      </c>
      <c r="B13" s="6">
        <v>6410</v>
      </c>
      <c r="C13" s="8">
        <v>8.7574901299999994E-2</v>
      </c>
      <c r="D13" s="9">
        <v>0.191</v>
      </c>
      <c r="E13" s="9">
        <v>54.65</v>
      </c>
      <c r="F13" s="9">
        <v>0</v>
      </c>
      <c r="G13" s="9">
        <v>0</v>
      </c>
      <c r="H13" s="6">
        <v>1</v>
      </c>
      <c r="I13" s="9">
        <f t="shared" si="0"/>
        <v>0</v>
      </c>
      <c r="J13" s="9">
        <f t="shared" si="1"/>
        <v>0</v>
      </c>
      <c r="K13" s="6">
        <v>35</v>
      </c>
      <c r="L13" s="6">
        <f t="shared" si="2"/>
        <v>94</v>
      </c>
      <c r="M13" s="6">
        <f t="shared" si="3"/>
        <v>0</v>
      </c>
      <c r="N13" s="11">
        <f t="shared" si="4"/>
        <v>0</v>
      </c>
    </row>
    <row r="14" spans="1:14">
      <c r="A14" s="6" t="s">
        <v>58</v>
      </c>
      <c r="B14" s="6">
        <v>6460</v>
      </c>
      <c r="C14" s="8">
        <v>0.60135911689999999</v>
      </c>
      <c r="D14" s="9">
        <v>0.30299999999999999</v>
      </c>
      <c r="E14" s="9">
        <v>54.65</v>
      </c>
      <c r="F14" s="9">
        <v>0</v>
      </c>
      <c r="G14" s="9">
        <v>0</v>
      </c>
      <c r="H14" s="6">
        <v>1</v>
      </c>
      <c r="I14" s="9">
        <f t="shared" si="0"/>
        <v>0</v>
      </c>
      <c r="J14" s="9">
        <f t="shared" si="1"/>
        <v>0</v>
      </c>
      <c r="K14" s="6">
        <v>639</v>
      </c>
      <c r="L14" s="6">
        <f t="shared" si="2"/>
        <v>1024</v>
      </c>
      <c r="M14" s="6">
        <f t="shared" si="3"/>
        <v>0</v>
      </c>
      <c r="N14" s="11">
        <f t="shared" si="4"/>
        <v>0</v>
      </c>
    </row>
    <row r="15" spans="1:14">
      <c r="A15" s="6" t="s">
        <v>58</v>
      </c>
      <c r="B15" s="6">
        <v>5100</v>
      </c>
      <c r="C15" s="8">
        <v>6.1404857E-3</v>
      </c>
      <c r="D15" s="9">
        <v>1</v>
      </c>
      <c r="E15" s="9">
        <v>54.65</v>
      </c>
      <c r="F15" s="9">
        <v>0.6</v>
      </c>
      <c r="G15" s="9">
        <v>0.05</v>
      </c>
      <c r="H15" s="6">
        <v>1</v>
      </c>
      <c r="I15" s="9">
        <f t="shared" si="0"/>
        <v>0.6</v>
      </c>
      <c r="J15" s="9">
        <f t="shared" si="1"/>
        <v>0.05</v>
      </c>
      <c r="K15" s="6">
        <v>13</v>
      </c>
      <c r="L15" s="6">
        <f t="shared" si="2"/>
        <v>34</v>
      </c>
      <c r="M15" s="6">
        <f t="shared" si="3"/>
        <v>0</v>
      </c>
      <c r="N15" s="11">
        <f t="shared" si="4"/>
        <v>0</v>
      </c>
    </row>
    <row r="16" spans="1:14">
      <c r="A16" s="6" t="s">
        <v>58</v>
      </c>
      <c r="B16" s="6">
        <v>5100</v>
      </c>
      <c r="C16" s="8">
        <v>1.7509643214999999</v>
      </c>
      <c r="D16" s="9">
        <v>1</v>
      </c>
      <c r="E16" s="9">
        <v>54.65</v>
      </c>
      <c r="F16" s="9">
        <v>0.6</v>
      </c>
      <c r="G16" s="9">
        <v>0.05</v>
      </c>
      <c r="H16" s="6">
        <v>1</v>
      </c>
      <c r="I16" s="9">
        <f t="shared" si="0"/>
        <v>0.6</v>
      </c>
      <c r="J16" s="9">
        <f t="shared" si="1"/>
        <v>0.05</v>
      </c>
      <c r="K16" s="6">
        <v>3606</v>
      </c>
      <c r="L16" s="6">
        <f t="shared" si="2"/>
        <v>9836</v>
      </c>
      <c r="M16" s="6">
        <f t="shared" si="3"/>
        <v>13</v>
      </c>
      <c r="N16" s="11">
        <f t="shared" si="4"/>
        <v>1.1000000000000001</v>
      </c>
    </row>
    <row r="17" spans="1:14">
      <c r="A17" s="6" t="s">
        <v>58</v>
      </c>
      <c r="B17" s="6">
        <v>6120</v>
      </c>
      <c r="C17" s="8">
        <v>0.99272045499999995</v>
      </c>
      <c r="D17" s="9">
        <v>0.30299999999999999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1344</v>
      </c>
      <c r="L17" s="6">
        <f t="shared" si="2"/>
        <v>1690</v>
      </c>
      <c r="M17" s="6">
        <f t="shared" si="3"/>
        <v>0</v>
      </c>
      <c r="N17" s="11">
        <f t="shared" si="4"/>
        <v>0</v>
      </c>
    </row>
    <row r="18" spans="1:14">
      <c r="A18" s="6" t="s">
        <v>58</v>
      </c>
      <c r="B18" s="6">
        <v>7430</v>
      </c>
      <c r="C18" s="8">
        <v>0.66815347110000001</v>
      </c>
      <c r="D18" s="9">
        <v>0.16900000000000001</v>
      </c>
      <c r="E18" s="9">
        <v>54.65</v>
      </c>
      <c r="F18" s="9">
        <v>1.25</v>
      </c>
      <c r="G18" s="9">
        <v>0.20200000000000001</v>
      </c>
      <c r="H18" s="6">
        <v>1</v>
      </c>
      <c r="I18" s="9">
        <f t="shared" si="0"/>
        <v>1.25</v>
      </c>
      <c r="J18" s="9">
        <f t="shared" si="1"/>
        <v>0.20200000000000001</v>
      </c>
      <c r="K18" s="6">
        <v>417</v>
      </c>
      <c r="L18" s="6">
        <f t="shared" si="2"/>
        <v>634</v>
      </c>
      <c r="M18" s="6">
        <f t="shared" si="3"/>
        <v>2</v>
      </c>
      <c r="N18" s="11">
        <f t="shared" si="4"/>
        <v>0.3</v>
      </c>
    </row>
    <row r="19" spans="1:14">
      <c r="A19" s="6" t="s">
        <v>58</v>
      </c>
      <c r="B19" s="6">
        <v>6120</v>
      </c>
      <c r="C19" s="8">
        <v>3.2374358322000001</v>
      </c>
      <c r="D19" s="9">
        <v>0.247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1680</v>
      </c>
      <c r="L19" s="6">
        <f t="shared" si="2"/>
        <v>4492</v>
      </c>
      <c r="M19" s="6">
        <f t="shared" si="3"/>
        <v>0</v>
      </c>
      <c r="N19" s="11">
        <f t="shared" si="4"/>
        <v>0</v>
      </c>
    </row>
    <row r="20" spans="1:14">
      <c r="A20" s="6" t="s">
        <v>58</v>
      </c>
      <c r="B20" s="6">
        <v>5100</v>
      </c>
      <c r="C20" s="8">
        <v>6.7324837499999998E-2</v>
      </c>
      <c r="D20" s="9">
        <v>1</v>
      </c>
      <c r="E20" s="9">
        <v>54.65</v>
      </c>
      <c r="F20" s="9">
        <v>0.6</v>
      </c>
      <c r="G20" s="9">
        <v>0.05</v>
      </c>
      <c r="H20" s="6">
        <v>1</v>
      </c>
      <c r="I20" s="9">
        <f t="shared" si="0"/>
        <v>0.6</v>
      </c>
      <c r="J20" s="9">
        <f t="shared" si="1"/>
        <v>0.05</v>
      </c>
      <c r="K20" s="6">
        <v>139</v>
      </c>
      <c r="L20" s="6">
        <f t="shared" si="2"/>
        <v>378</v>
      </c>
      <c r="M20" s="6">
        <f t="shared" si="3"/>
        <v>1</v>
      </c>
      <c r="N20" s="11">
        <f t="shared" si="4"/>
        <v>0</v>
      </c>
    </row>
    <row r="21" spans="1:14">
      <c r="A21" s="6" t="s">
        <v>58</v>
      </c>
      <c r="B21" s="6">
        <v>6120</v>
      </c>
      <c r="C21" s="8">
        <v>0.6196155699</v>
      </c>
      <c r="D21" s="9">
        <v>0.30299999999999999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427</v>
      </c>
      <c r="L21" s="6">
        <f t="shared" si="2"/>
        <v>1055</v>
      </c>
      <c r="M21" s="6">
        <f t="shared" si="3"/>
        <v>0</v>
      </c>
      <c r="N21" s="11">
        <f t="shared" si="4"/>
        <v>0</v>
      </c>
    </row>
    <row r="22" spans="1:14">
      <c r="A22" s="6" t="s">
        <v>58</v>
      </c>
      <c r="B22" s="6">
        <v>6120</v>
      </c>
      <c r="C22" s="8">
        <v>0.58350632810000003</v>
      </c>
      <c r="D22" s="9">
        <v>0.247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304</v>
      </c>
      <c r="L22" s="6">
        <f t="shared" si="2"/>
        <v>810</v>
      </c>
      <c r="M22" s="6">
        <f t="shared" si="3"/>
        <v>0</v>
      </c>
      <c r="N22" s="11">
        <f t="shared" si="4"/>
        <v>0</v>
      </c>
    </row>
    <row r="23" spans="1:14">
      <c r="A23" s="6" t="s">
        <v>58</v>
      </c>
      <c r="B23" s="6">
        <v>5100</v>
      </c>
      <c r="C23" s="8">
        <v>6.1652082999999998E-3</v>
      </c>
      <c r="D23" s="9">
        <v>1</v>
      </c>
      <c r="E23" s="9">
        <v>54.65</v>
      </c>
      <c r="F23" s="9">
        <v>0.6</v>
      </c>
      <c r="G23" s="9">
        <v>0.05</v>
      </c>
      <c r="H23" s="6">
        <v>1</v>
      </c>
      <c r="I23" s="9">
        <f t="shared" si="0"/>
        <v>0.6</v>
      </c>
      <c r="J23" s="9">
        <f t="shared" si="1"/>
        <v>0.05</v>
      </c>
      <c r="K23" s="6">
        <v>13</v>
      </c>
      <c r="L23" s="6">
        <f t="shared" si="2"/>
        <v>35</v>
      </c>
      <c r="M23" s="6">
        <f t="shared" si="3"/>
        <v>0</v>
      </c>
      <c r="N23" s="11">
        <f t="shared" si="4"/>
        <v>0</v>
      </c>
    </row>
    <row r="24" spans="1:14">
      <c r="A24" s="6" t="s">
        <v>58</v>
      </c>
      <c r="B24" s="6">
        <v>5100</v>
      </c>
      <c r="C24" s="8">
        <v>0.59933477570000004</v>
      </c>
      <c r="D24" s="9">
        <v>1</v>
      </c>
      <c r="E24" s="9">
        <v>54.65</v>
      </c>
      <c r="F24" s="9">
        <v>0.6</v>
      </c>
      <c r="G24" s="9">
        <v>0.05</v>
      </c>
      <c r="H24" s="6">
        <v>1</v>
      </c>
      <c r="I24" s="9">
        <f t="shared" si="0"/>
        <v>0.6</v>
      </c>
      <c r="J24" s="9">
        <f t="shared" si="1"/>
        <v>0.05</v>
      </c>
      <c r="K24" s="6">
        <v>1263</v>
      </c>
      <c r="L24" s="6">
        <f t="shared" si="2"/>
        <v>3367</v>
      </c>
      <c r="M24" s="6">
        <f t="shared" si="3"/>
        <v>4</v>
      </c>
      <c r="N24" s="11">
        <f t="shared" si="4"/>
        <v>0.4</v>
      </c>
    </row>
    <row r="25" spans="1:14">
      <c r="A25" s="6" t="s">
        <v>58</v>
      </c>
      <c r="B25" s="6">
        <v>7430</v>
      </c>
      <c r="C25" s="8">
        <v>12.041815578</v>
      </c>
      <c r="D25" s="9">
        <v>0.16900000000000001</v>
      </c>
      <c r="E25" s="9">
        <v>54.65</v>
      </c>
      <c r="F25" s="9">
        <v>1.25</v>
      </c>
      <c r="G25" s="9">
        <v>0.20200000000000001</v>
      </c>
      <c r="H25" s="6">
        <v>1</v>
      </c>
      <c r="I25" s="9">
        <f t="shared" si="0"/>
        <v>1.25</v>
      </c>
      <c r="J25" s="9">
        <f t="shared" si="1"/>
        <v>0.20200000000000001</v>
      </c>
      <c r="K25" s="6">
        <v>7503</v>
      </c>
      <c r="L25" s="6">
        <f t="shared" si="2"/>
        <v>11432</v>
      </c>
      <c r="M25" s="6">
        <f t="shared" si="3"/>
        <v>32</v>
      </c>
      <c r="N25" s="11">
        <f t="shared" si="4"/>
        <v>5.0999999999999996</v>
      </c>
    </row>
    <row r="26" spans="1:14">
      <c r="A26" s="6" t="s">
        <v>58</v>
      </c>
      <c r="B26" s="6">
        <v>3200</v>
      </c>
      <c r="C26" s="8">
        <v>9.6469792700000001E-2</v>
      </c>
      <c r="D26" s="9">
        <v>0.06</v>
      </c>
      <c r="E26" s="9">
        <v>54.65</v>
      </c>
      <c r="F26" s="9">
        <v>1.2</v>
      </c>
      <c r="G26" s="9">
        <v>6.4000000000000001E-2</v>
      </c>
      <c r="H26" s="6">
        <v>1</v>
      </c>
      <c r="I26" s="9">
        <f t="shared" si="0"/>
        <v>1.2</v>
      </c>
      <c r="J26" s="9">
        <f t="shared" si="1"/>
        <v>6.4000000000000001E-2</v>
      </c>
      <c r="K26" s="6">
        <v>16</v>
      </c>
      <c r="L26" s="6">
        <f t="shared" si="2"/>
        <v>33</v>
      </c>
      <c r="M26" s="6">
        <f t="shared" si="3"/>
        <v>0</v>
      </c>
      <c r="N26" s="11">
        <f t="shared" si="4"/>
        <v>0</v>
      </c>
    </row>
    <row r="27" spans="1:14">
      <c r="A27" s="6" t="s">
        <v>58</v>
      </c>
      <c r="B27" s="6">
        <v>3200</v>
      </c>
      <c r="C27" s="8">
        <v>4.9635200000000002E-5</v>
      </c>
      <c r="D27" s="9">
        <v>0.4</v>
      </c>
      <c r="E27" s="9">
        <v>54.65</v>
      </c>
      <c r="F27" s="9">
        <v>1.2</v>
      </c>
      <c r="G27" s="9">
        <v>6.4000000000000001E-2</v>
      </c>
      <c r="H27" s="6">
        <v>1</v>
      </c>
      <c r="I27" s="9">
        <f t="shared" si="0"/>
        <v>1.2</v>
      </c>
      <c r="J27" s="9">
        <f t="shared" si="1"/>
        <v>6.4000000000000001E-2</v>
      </c>
      <c r="K27" s="6">
        <v>436</v>
      </c>
      <c r="L27" s="6">
        <f t="shared" si="2"/>
        <v>0</v>
      </c>
      <c r="M27" s="6">
        <f t="shared" si="3"/>
        <v>0</v>
      </c>
      <c r="N27" s="11">
        <f t="shared" si="4"/>
        <v>0</v>
      </c>
    </row>
    <row r="28" spans="1:14">
      <c r="A28" s="6" t="s">
        <v>58</v>
      </c>
      <c r="B28" s="6">
        <v>3200</v>
      </c>
      <c r="C28" s="8">
        <v>2.23981506E-2</v>
      </c>
      <c r="D28" s="9">
        <v>0.4</v>
      </c>
      <c r="E28" s="9">
        <v>54.65</v>
      </c>
      <c r="F28" s="9">
        <v>1.2</v>
      </c>
      <c r="G28" s="9">
        <v>6.4000000000000001E-2</v>
      </c>
      <c r="H28" s="6">
        <v>1</v>
      </c>
      <c r="I28" s="9">
        <f t="shared" si="0"/>
        <v>1.2</v>
      </c>
      <c r="J28" s="9">
        <f t="shared" si="1"/>
        <v>6.4000000000000001E-2</v>
      </c>
      <c r="K28" s="6">
        <v>507</v>
      </c>
      <c r="L28" s="6">
        <f t="shared" si="2"/>
        <v>50</v>
      </c>
      <c r="M28" s="6">
        <f t="shared" si="3"/>
        <v>0</v>
      </c>
      <c r="N28" s="11">
        <f t="shared" si="4"/>
        <v>0</v>
      </c>
    </row>
    <row r="29" spans="1:14">
      <c r="A29" s="6" t="s">
        <v>58</v>
      </c>
      <c r="B29" s="6">
        <v>6410</v>
      </c>
      <c r="C29" s="8">
        <v>5.4278924842</v>
      </c>
      <c r="D29" s="9">
        <v>0.30299999999999999</v>
      </c>
      <c r="E29" s="9">
        <v>54.65</v>
      </c>
      <c r="F29" s="9">
        <v>0</v>
      </c>
      <c r="G29" s="9">
        <v>0</v>
      </c>
      <c r="H29" s="6">
        <v>1</v>
      </c>
      <c r="I29" s="9">
        <f t="shared" si="0"/>
        <v>0</v>
      </c>
      <c r="J29" s="9">
        <f t="shared" si="1"/>
        <v>0</v>
      </c>
      <c r="K29" s="6">
        <v>3465</v>
      </c>
      <c r="L29" s="6">
        <f t="shared" si="2"/>
        <v>9239</v>
      </c>
      <c r="M29" s="6">
        <f t="shared" si="3"/>
        <v>0</v>
      </c>
      <c r="N29" s="11">
        <f t="shared" si="4"/>
        <v>0</v>
      </c>
    </row>
    <row r="30" spans="1:14">
      <c r="A30" s="6" t="s">
        <v>58</v>
      </c>
      <c r="B30" s="6">
        <v>6120</v>
      </c>
      <c r="C30" s="8">
        <v>0.59532604519999999</v>
      </c>
      <c r="D30" s="9">
        <v>0.30299999999999999</v>
      </c>
      <c r="E30" s="9">
        <v>54.65</v>
      </c>
      <c r="F30" s="9">
        <v>0</v>
      </c>
      <c r="G30" s="9">
        <v>0</v>
      </c>
      <c r="H30" s="6">
        <v>1</v>
      </c>
      <c r="I30" s="9">
        <f t="shared" si="0"/>
        <v>0</v>
      </c>
      <c r="J30" s="9">
        <f t="shared" si="1"/>
        <v>0</v>
      </c>
      <c r="K30" s="6">
        <v>485</v>
      </c>
      <c r="L30" s="6">
        <f t="shared" si="2"/>
        <v>1013</v>
      </c>
      <c r="M30" s="6">
        <f t="shared" si="3"/>
        <v>0</v>
      </c>
      <c r="N30" s="11">
        <f t="shared" si="4"/>
        <v>0</v>
      </c>
    </row>
    <row r="31" spans="1:14">
      <c r="A31" s="6" t="s">
        <v>58</v>
      </c>
      <c r="B31" s="6">
        <v>3200</v>
      </c>
      <c r="C31" s="8">
        <v>24.482019518600001</v>
      </c>
      <c r="D31" s="9">
        <v>0.4</v>
      </c>
      <c r="E31" s="9">
        <v>54.65</v>
      </c>
      <c r="F31" s="9">
        <v>1.2</v>
      </c>
      <c r="G31" s="9">
        <v>6.4000000000000001E-2</v>
      </c>
      <c r="H31" s="6">
        <v>1</v>
      </c>
      <c r="I31" s="9">
        <f t="shared" si="0"/>
        <v>1.2</v>
      </c>
      <c r="J31" s="9">
        <f t="shared" si="1"/>
        <v>6.4000000000000001E-2</v>
      </c>
      <c r="K31" s="6">
        <v>51615</v>
      </c>
      <c r="L31" s="6">
        <f t="shared" si="2"/>
        <v>55011</v>
      </c>
      <c r="M31" s="6">
        <f t="shared" si="3"/>
        <v>146</v>
      </c>
      <c r="N31" s="11">
        <f t="shared" si="4"/>
        <v>7.8</v>
      </c>
    </row>
    <row r="32" spans="1:14">
      <c r="A32" s="6" t="s">
        <v>58</v>
      </c>
      <c r="B32" s="6">
        <v>6410</v>
      </c>
      <c r="C32" s="8">
        <v>0.107211082</v>
      </c>
      <c r="D32" s="9">
        <v>0.30299999999999999</v>
      </c>
      <c r="E32" s="9">
        <v>54.65</v>
      </c>
      <c r="F32" s="9">
        <v>0</v>
      </c>
      <c r="G32" s="9">
        <v>0</v>
      </c>
      <c r="H32" s="6">
        <v>1</v>
      </c>
      <c r="I32" s="9">
        <f t="shared" si="0"/>
        <v>0</v>
      </c>
      <c r="J32" s="9">
        <f t="shared" si="1"/>
        <v>0</v>
      </c>
      <c r="K32" s="6">
        <v>68</v>
      </c>
      <c r="L32" s="6">
        <f t="shared" si="2"/>
        <v>182</v>
      </c>
      <c r="M32" s="6">
        <f t="shared" si="3"/>
        <v>0</v>
      </c>
      <c r="N32" s="11">
        <f t="shared" si="4"/>
        <v>0</v>
      </c>
    </row>
    <row r="33" spans="1:14">
      <c r="A33" s="6" t="s">
        <v>58</v>
      </c>
      <c r="B33" s="6">
        <v>6120</v>
      </c>
      <c r="C33" s="8">
        <v>9.9241252490999994</v>
      </c>
      <c r="D33" s="9">
        <v>0.30299999999999999</v>
      </c>
      <c r="E33" s="9">
        <v>54.65</v>
      </c>
      <c r="F33" s="9">
        <v>0</v>
      </c>
      <c r="G33" s="9">
        <v>0</v>
      </c>
      <c r="H33" s="6">
        <v>1</v>
      </c>
      <c r="I33" s="9">
        <f t="shared" si="0"/>
        <v>0</v>
      </c>
      <c r="J33" s="9">
        <f t="shared" si="1"/>
        <v>0</v>
      </c>
      <c r="K33" s="6">
        <v>6383</v>
      </c>
      <c r="L33" s="6">
        <f t="shared" si="2"/>
        <v>16892</v>
      </c>
      <c r="M33" s="6">
        <f t="shared" si="3"/>
        <v>0</v>
      </c>
      <c r="N33" s="11">
        <f t="shared" si="4"/>
        <v>0</v>
      </c>
    </row>
    <row r="34" spans="1:14">
      <c r="A34" s="6" t="s">
        <v>58</v>
      </c>
      <c r="B34" s="6">
        <v>3200</v>
      </c>
      <c r="C34" s="8">
        <v>1.931294E-4</v>
      </c>
      <c r="D34" s="9">
        <v>0.4</v>
      </c>
      <c r="E34" s="9">
        <v>54.65</v>
      </c>
      <c r="F34" s="9">
        <v>1.2</v>
      </c>
      <c r="G34" s="9">
        <v>6.4000000000000001E-2</v>
      </c>
      <c r="H34" s="6">
        <v>1</v>
      </c>
      <c r="I34" s="9">
        <f t="shared" si="0"/>
        <v>1.2</v>
      </c>
      <c r="J34" s="9">
        <f t="shared" si="1"/>
        <v>6.4000000000000001E-2</v>
      </c>
      <c r="K34" s="6">
        <v>9032</v>
      </c>
      <c r="L34" s="6">
        <f t="shared" si="2"/>
        <v>0</v>
      </c>
      <c r="M34" s="6">
        <f t="shared" si="3"/>
        <v>0</v>
      </c>
      <c r="N34" s="11">
        <f t="shared" si="4"/>
        <v>0</v>
      </c>
    </row>
    <row r="35" spans="1:14">
      <c r="A35" s="6" t="s">
        <v>58</v>
      </c>
      <c r="B35" s="6">
        <v>3200</v>
      </c>
      <c r="C35" s="8">
        <v>2.5595434399999999E-2</v>
      </c>
      <c r="D35" s="9">
        <v>0.4</v>
      </c>
      <c r="E35" s="9">
        <v>54.65</v>
      </c>
      <c r="F35" s="9">
        <v>1.2</v>
      </c>
      <c r="G35" s="9">
        <v>6.4000000000000001E-2</v>
      </c>
      <c r="H35" s="6">
        <v>1</v>
      </c>
      <c r="I35" s="9">
        <f t="shared" si="0"/>
        <v>1.2</v>
      </c>
      <c r="J35" s="9">
        <f t="shared" si="1"/>
        <v>6.4000000000000001E-2</v>
      </c>
      <c r="K35" s="6">
        <v>22</v>
      </c>
      <c r="L35" s="6">
        <f t="shared" si="2"/>
        <v>58</v>
      </c>
      <c r="M35" s="6">
        <f t="shared" si="3"/>
        <v>0</v>
      </c>
      <c r="N35" s="11">
        <f t="shared" si="4"/>
        <v>0</v>
      </c>
    </row>
    <row r="36" spans="1:14">
      <c r="A36" s="6" t="s">
        <v>58</v>
      </c>
      <c r="B36" s="6">
        <v>6120</v>
      </c>
      <c r="C36" s="8">
        <v>0.16452209249999999</v>
      </c>
      <c r="D36" s="9">
        <v>0.30299999999999999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105</v>
      </c>
      <c r="L36" s="6">
        <f t="shared" si="2"/>
        <v>280</v>
      </c>
      <c r="M36" s="6">
        <f t="shared" si="3"/>
        <v>0</v>
      </c>
      <c r="N36" s="11">
        <f t="shared" si="4"/>
        <v>0</v>
      </c>
    </row>
    <row r="37" spans="1:14">
      <c r="A37" s="6" t="s">
        <v>58</v>
      </c>
      <c r="B37" s="6">
        <v>3200</v>
      </c>
      <c r="C37" s="8">
        <v>6.3136808799999999E-2</v>
      </c>
      <c r="D37" s="9">
        <v>0.4</v>
      </c>
      <c r="E37" s="9">
        <v>54.65</v>
      </c>
      <c r="F37" s="9">
        <v>1.2</v>
      </c>
      <c r="G37" s="9">
        <v>6.4000000000000001E-2</v>
      </c>
      <c r="H37" s="6">
        <v>1</v>
      </c>
      <c r="I37" s="9">
        <f t="shared" si="0"/>
        <v>1.2</v>
      </c>
      <c r="J37" s="9">
        <f t="shared" si="1"/>
        <v>6.4000000000000001E-2</v>
      </c>
      <c r="K37" s="6">
        <v>53</v>
      </c>
      <c r="L37" s="6">
        <f t="shared" si="2"/>
        <v>142</v>
      </c>
      <c r="M37" s="6">
        <f t="shared" si="3"/>
        <v>0</v>
      </c>
      <c r="N37" s="11">
        <f t="shared" si="4"/>
        <v>0</v>
      </c>
    </row>
    <row r="38" spans="1:14">
      <c r="A38" s="6" t="s">
        <v>58</v>
      </c>
      <c r="B38" s="6">
        <v>6120</v>
      </c>
      <c r="C38" s="8">
        <v>0.63843530280000005</v>
      </c>
      <c r="D38" s="9">
        <v>0.30299999999999999</v>
      </c>
      <c r="E38" s="9">
        <v>54.65</v>
      </c>
      <c r="F38" s="9">
        <v>0</v>
      </c>
      <c r="G38" s="9">
        <v>0</v>
      </c>
      <c r="H38" s="6">
        <v>1</v>
      </c>
      <c r="I38" s="9">
        <f t="shared" si="0"/>
        <v>0</v>
      </c>
      <c r="J38" s="9">
        <f t="shared" si="1"/>
        <v>0</v>
      </c>
      <c r="K38" s="6">
        <v>550</v>
      </c>
      <c r="L38" s="6">
        <f t="shared" si="2"/>
        <v>1087</v>
      </c>
      <c r="M38" s="6">
        <f t="shared" si="3"/>
        <v>0</v>
      </c>
      <c r="N38" s="11">
        <f t="shared" si="4"/>
        <v>0</v>
      </c>
    </row>
    <row r="39" spans="1:14">
      <c r="A39" s="6" t="s">
        <v>58</v>
      </c>
      <c r="B39" s="6">
        <v>6410</v>
      </c>
      <c r="C39" s="8">
        <v>0.56028693880000002</v>
      </c>
      <c r="D39" s="9">
        <v>0.30299999999999999</v>
      </c>
      <c r="E39" s="9">
        <v>54.65</v>
      </c>
      <c r="F39" s="9">
        <v>0</v>
      </c>
      <c r="G39" s="9">
        <v>0</v>
      </c>
      <c r="H39" s="6">
        <v>1</v>
      </c>
      <c r="I39" s="9">
        <f t="shared" si="0"/>
        <v>0</v>
      </c>
      <c r="J39" s="9">
        <f t="shared" si="1"/>
        <v>0</v>
      </c>
      <c r="K39" s="6">
        <v>358</v>
      </c>
      <c r="L39" s="6">
        <f t="shared" si="2"/>
        <v>954</v>
      </c>
      <c r="M39" s="6">
        <f t="shared" si="3"/>
        <v>0</v>
      </c>
      <c r="N39" s="11">
        <f t="shared" si="4"/>
        <v>0</v>
      </c>
    </row>
    <row r="40" spans="1:14">
      <c r="A40" s="6" t="s">
        <v>58</v>
      </c>
      <c r="B40" s="6">
        <v>7430</v>
      </c>
      <c r="C40" s="8">
        <v>7.0152977300000002E-2</v>
      </c>
      <c r="D40" s="9">
        <v>0.16900000000000001</v>
      </c>
      <c r="E40" s="9">
        <v>54.65</v>
      </c>
      <c r="F40" s="9">
        <v>1.25</v>
      </c>
      <c r="G40" s="9">
        <v>0.20200000000000001</v>
      </c>
      <c r="H40" s="6">
        <v>1</v>
      </c>
      <c r="I40" s="9">
        <f t="shared" si="0"/>
        <v>1.25</v>
      </c>
      <c r="J40" s="9">
        <f t="shared" si="1"/>
        <v>0.20200000000000001</v>
      </c>
      <c r="K40" s="6">
        <v>120</v>
      </c>
      <c r="L40" s="6">
        <f t="shared" si="2"/>
        <v>67</v>
      </c>
      <c r="M40" s="6">
        <f t="shared" si="3"/>
        <v>0</v>
      </c>
      <c r="N40" s="11">
        <f t="shared" si="4"/>
        <v>0</v>
      </c>
    </row>
    <row r="41" spans="1:14">
      <c r="A41" s="6" t="s">
        <v>58</v>
      </c>
      <c r="B41" s="6">
        <v>6460</v>
      </c>
      <c r="C41" s="8">
        <v>1.5793851474</v>
      </c>
      <c r="D41" s="9">
        <v>0.30299999999999999</v>
      </c>
      <c r="E41" s="9">
        <v>54.65</v>
      </c>
      <c r="F41" s="9">
        <v>0</v>
      </c>
      <c r="G41" s="9">
        <v>0</v>
      </c>
      <c r="H41" s="6">
        <v>1</v>
      </c>
      <c r="I41" s="9">
        <f t="shared" si="0"/>
        <v>0</v>
      </c>
      <c r="J41" s="9">
        <f t="shared" si="1"/>
        <v>0</v>
      </c>
      <c r="K41" s="6">
        <v>1008</v>
      </c>
      <c r="L41" s="6">
        <f t="shared" si="2"/>
        <v>2688</v>
      </c>
      <c r="M41" s="6">
        <f t="shared" si="3"/>
        <v>0</v>
      </c>
      <c r="N41" s="11">
        <f t="shared" si="4"/>
        <v>0</v>
      </c>
    </row>
    <row r="42" spans="1:14">
      <c r="A42" s="6" t="s">
        <v>58</v>
      </c>
      <c r="B42" s="6">
        <v>6460</v>
      </c>
      <c r="C42" s="8">
        <v>26.7077331351</v>
      </c>
      <c r="D42" s="9">
        <v>0.30299999999999999</v>
      </c>
      <c r="E42" s="9">
        <v>54.65</v>
      </c>
      <c r="F42" s="9">
        <v>0</v>
      </c>
      <c r="G42" s="9">
        <v>0</v>
      </c>
      <c r="H42" s="6">
        <v>1</v>
      </c>
      <c r="I42" s="9">
        <f t="shared" si="0"/>
        <v>0</v>
      </c>
      <c r="J42" s="9">
        <f t="shared" si="1"/>
        <v>0</v>
      </c>
      <c r="K42" s="6">
        <v>17576</v>
      </c>
      <c r="L42" s="6">
        <f t="shared" si="2"/>
        <v>45459</v>
      </c>
      <c r="M42" s="6">
        <f t="shared" si="3"/>
        <v>0</v>
      </c>
      <c r="N42" s="11">
        <f t="shared" si="4"/>
        <v>0</v>
      </c>
    </row>
    <row r="43" spans="1:14">
      <c r="A43" s="6" t="s">
        <v>58</v>
      </c>
      <c r="B43" s="6">
        <v>7430</v>
      </c>
      <c r="C43" s="8">
        <v>0.1288349043</v>
      </c>
      <c r="D43" s="9">
        <v>0.16900000000000001</v>
      </c>
      <c r="E43" s="9">
        <v>54.65</v>
      </c>
      <c r="F43" s="9">
        <v>1.25</v>
      </c>
      <c r="G43" s="9">
        <v>0.20200000000000001</v>
      </c>
      <c r="H43" s="6">
        <v>1</v>
      </c>
      <c r="I43" s="9">
        <f t="shared" si="0"/>
        <v>1.25</v>
      </c>
      <c r="J43" s="9">
        <f t="shared" si="1"/>
        <v>0.20200000000000001</v>
      </c>
      <c r="K43" s="6">
        <v>243</v>
      </c>
      <c r="L43" s="6">
        <f t="shared" si="2"/>
        <v>122</v>
      </c>
      <c r="M43" s="6">
        <f t="shared" si="3"/>
        <v>0</v>
      </c>
      <c r="N43" s="11">
        <f t="shared" si="4"/>
        <v>0.1</v>
      </c>
    </row>
    <row r="44" spans="1:14">
      <c r="A44" s="6" t="s">
        <v>58</v>
      </c>
      <c r="B44" s="6">
        <v>6410</v>
      </c>
      <c r="C44" s="8">
        <v>0.2266690965</v>
      </c>
      <c r="D44" s="9">
        <v>0.30299999999999999</v>
      </c>
      <c r="E44" s="9">
        <v>54.65</v>
      </c>
      <c r="F44" s="9">
        <v>0</v>
      </c>
      <c r="G44" s="9">
        <v>0</v>
      </c>
      <c r="H44" s="6">
        <v>1</v>
      </c>
      <c r="I44" s="9">
        <f t="shared" si="0"/>
        <v>0</v>
      </c>
      <c r="J44" s="9">
        <f t="shared" si="1"/>
        <v>0</v>
      </c>
      <c r="K44" s="6">
        <v>145</v>
      </c>
      <c r="L44" s="6">
        <f t="shared" si="2"/>
        <v>386</v>
      </c>
      <c r="M44" s="6">
        <f t="shared" si="3"/>
        <v>0</v>
      </c>
      <c r="N44" s="11">
        <f t="shared" si="4"/>
        <v>0</v>
      </c>
    </row>
    <row r="45" spans="1:14">
      <c r="A45" s="6" t="s">
        <v>58</v>
      </c>
      <c r="B45" s="6">
        <v>6410</v>
      </c>
      <c r="C45" s="8">
        <v>1.6150329800000002E-2</v>
      </c>
      <c r="D45" s="9">
        <v>0.30299999999999999</v>
      </c>
      <c r="E45" s="9">
        <v>54.65</v>
      </c>
      <c r="F45" s="9">
        <v>0</v>
      </c>
      <c r="G45" s="9">
        <v>0</v>
      </c>
      <c r="H45" s="6">
        <v>1</v>
      </c>
      <c r="I45" s="9">
        <f t="shared" si="0"/>
        <v>0</v>
      </c>
      <c r="J45" s="9">
        <f t="shared" si="1"/>
        <v>0</v>
      </c>
      <c r="K45" s="6">
        <v>10</v>
      </c>
      <c r="L45" s="6">
        <f t="shared" si="2"/>
        <v>27</v>
      </c>
      <c r="M45" s="6">
        <f t="shared" si="3"/>
        <v>0</v>
      </c>
      <c r="N45" s="11">
        <f t="shared" si="4"/>
        <v>0</v>
      </c>
    </row>
    <row r="46" spans="1:14">
      <c r="A46" s="6" t="s">
        <v>58</v>
      </c>
      <c r="B46" s="6">
        <v>6410</v>
      </c>
      <c r="C46" s="8">
        <v>3.3028206179000001</v>
      </c>
      <c r="D46" s="9">
        <v>0.30299999999999999</v>
      </c>
      <c r="E46" s="9">
        <v>54.65</v>
      </c>
      <c r="F46" s="9">
        <v>0</v>
      </c>
      <c r="G46" s="9">
        <v>0</v>
      </c>
      <c r="H46" s="6">
        <v>1</v>
      </c>
      <c r="I46" s="9">
        <f t="shared" si="0"/>
        <v>0</v>
      </c>
      <c r="J46" s="9">
        <f t="shared" si="1"/>
        <v>0</v>
      </c>
      <c r="K46" s="6">
        <v>2109</v>
      </c>
      <c r="L46" s="6">
        <f t="shared" si="2"/>
        <v>5622</v>
      </c>
      <c r="M46" s="6">
        <f t="shared" si="3"/>
        <v>0</v>
      </c>
      <c r="N46" s="11">
        <f t="shared" si="4"/>
        <v>0</v>
      </c>
    </row>
    <row r="47" spans="1:14">
      <c r="A47" s="6" t="s">
        <v>58</v>
      </c>
      <c r="B47" s="6">
        <v>3200</v>
      </c>
      <c r="C47" s="8">
        <v>3.8711121000000001E-2</v>
      </c>
      <c r="D47" s="9">
        <v>0.4</v>
      </c>
      <c r="E47" s="9">
        <v>54.65</v>
      </c>
      <c r="F47" s="9">
        <v>1.2</v>
      </c>
      <c r="G47" s="9">
        <v>6.4000000000000001E-2</v>
      </c>
      <c r="H47" s="6">
        <v>1</v>
      </c>
      <c r="I47" s="9">
        <f t="shared" si="0"/>
        <v>1.2</v>
      </c>
      <c r="J47" s="9">
        <f t="shared" si="1"/>
        <v>6.4000000000000001E-2</v>
      </c>
      <c r="K47" s="6">
        <v>33</v>
      </c>
      <c r="L47" s="6">
        <f t="shared" si="2"/>
        <v>87</v>
      </c>
      <c r="M47" s="6">
        <f t="shared" si="3"/>
        <v>0</v>
      </c>
      <c r="N47" s="11">
        <f t="shared" si="4"/>
        <v>0</v>
      </c>
    </row>
    <row r="48" spans="1:14">
      <c r="A48" s="6" t="s">
        <v>58</v>
      </c>
      <c r="B48" s="6">
        <v>6410</v>
      </c>
      <c r="C48" s="8">
        <v>3.0848295907000001</v>
      </c>
      <c r="D48" s="9">
        <v>0.30299999999999999</v>
      </c>
      <c r="E48" s="9">
        <v>54.65</v>
      </c>
      <c r="F48" s="9">
        <v>0</v>
      </c>
      <c r="G48" s="9">
        <v>0</v>
      </c>
      <c r="H48" s="6">
        <v>1</v>
      </c>
      <c r="I48" s="9">
        <f t="shared" si="0"/>
        <v>0</v>
      </c>
      <c r="J48" s="9">
        <f t="shared" si="1"/>
        <v>0</v>
      </c>
      <c r="K48" s="6">
        <v>1969</v>
      </c>
      <c r="L48" s="6">
        <f t="shared" si="2"/>
        <v>5251</v>
      </c>
      <c r="M48" s="6">
        <f t="shared" si="3"/>
        <v>0</v>
      </c>
      <c r="N48" s="11">
        <f t="shared" si="4"/>
        <v>0</v>
      </c>
    </row>
    <row r="49" spans="1:14">
      <c r="A49" s="6" t="s">
        <v>58</v>
      </c>
      <c r="B49" s="6">
        <v>6460</v>
      </c>
      <c r="C49" s="8">
        <v>1.22066051E-2</v>
      </c>
      <c r="D49" s="9">
        <v>0.30299999999999999</v>
      </c>
      <c r="E49" s="9">
        <v>54.65</v>
      </c>
      <c r="F49" s="9">
        <v>0</v>
      </c>
      <c r="G49" s="9">
        <v>0</v>
      </c>
      <c r="H49" s="6">
        <v>1</v>
      </c>
      <c r="I49" s="9">
        <f t="shared" si="0"/>
        <v>0</v>
      </c>
      <c r="J49" s="9">
        <f t="shared" si="1"/>
        <v>0</v>
      </c>
      <c r="K49" s="6">
        <v>8</v>
      </c>
      <c r="L49" s="6">
        <f t="shared" si="2"/>
        <v>21</v>
      </c>
      <c r="M49" s="6">
        <f t="shared" si="3"/>
        <v>0</v>
      </c>
      <c r="N49" s="11">
        <f t="shared" si="4"/>
        <v>0</v>
      </c>
    </row>
    <row r="50" spans="1:14">
      <c r="A50" s="6" t="s">
        <v>58</v>
      </c>
      <c r="B50" s="6">
        <v>7430</v>
      </c>
      <c r="C50" s="8">
        <v>0.1337498208</v>
      </c>
      <c r="D50" s="9">
        <v>0.16900000000000001</v>
      </c>
      <c r="E50" s="9">
        <v>54.65</v>
      </c>
      <c r="F50" s="9">
        <v>1.25</v>
      </c>
      <c r="G50" s="9">
        <v>0.20200000000000001</v>
      </c>
      <c r="H50" s="6">
        <v>1</v>
      </c>
      <c r="I50" s="9">
        <f t="shared" si="0"/>
        <v>1.25</v>
      </c>
      <c r="J50" s="9">
        <f t="shared" si="1"/>
        <v>0.20200000000000001</v>
      </c>
      <c r="K50" s="6">
        <v>160</v>
      </c>
      <c r="L50" s="6">
        <f t="shared" si="2"/>
        <v>127</v>
      </c>
      <c r="M50" s="6">
        <f t="shared" si="3"/>
        <v>0</v>
      </c>
      <c r="N50" s="11">
        <f t="shared" si="4"/>
        <v>0.1</v>
      </c>
    </row>
    <row r="51" spans="1:14">
      <c r="A51" s="6" t="s">
        <v>58</v>
      </c>
      <c r="B51" s="6">
        <v>3200</v>
      </c>
      <c r="C51" s="8">
        <v>0.1610512412</v>
      </c>
      <c r="D51" s="9">
        <v>0.4</v>
      </c>
      <c r="E51" s="9">
        <v>54.65</v>
      </c>
      <c r="F51" s="9">
        <v>1.2</v>
      </c>
      <c r="G51" s="9">
        <v>6.4000000000000001E-2</v>
      </c>
      <c r="H51" s="6">
        <v>1</v>
      </c>
      <c r="I51" s="9">
        <f t="shared" si="0"/>
        <v>1.2</v>
      </c>
      <c r="J51" s="9">
        <f t="shared" si="1"/>
        <v>6.4000000000000001E-2</v>
      </c>
      <c r="K51" s="6">
        <v>136</v>
      </c>
      <c r="L51" s="6">
        <f t="shared" si="2"/>
        <v>362</v>
      </c>
      <c r="M51" s="6">
        <f t="shared" si="3"/>
        <v>1</v>
      </c>
      <c r="N51" s="11">
        <f t="shared" si="4"/>
        <v>0.1</v>
      </c>
    </row>
    <row r="52" spans="1:14">
      <c r="A52" s="6" t="s">
        <v>58</v>
      </c>
      <c r="B52" s="6">
        <v>6170</v>
      </c>
      <c r="C52" s="8">
        <v>26.0001382377</v>
      </c>
      <c r="D52" s="9">
        <v>0.30299999999999999</v>
      </c>
      <c r="E52" s="9">
        <v>54.65</v>
      </c>
      <c r="F52" s="9">
        <v>0</v>
      </c>
      <c r="G52" s="9">
        <v>0</v>
      </c>
      <c r="H52" s="6">
        <v>1</v>
      </c>
      <c r="I52" s="9">
        <f t="shared" si="0"/>
        <v>0</v>
      </c>
      <c r="J52" s="9">
        <f t="shared" si="1"/>
        <v>0</v>
      </c>
      <c r="K52" s="6">
        <v>16604</v>
      </c>
      <c r="L52" s="6">
        <f t="shared" si="2"/>
        <v>44255</v>
      </c>
      <c r="M52" s="6">
        <f t="shared" si="3"/>
        <v>0</v>
      </c>
      <c r="N52" s="11">
        <f t="shared" si="4"/>
        <v>0</v>
      </c>
    </row>
    <row r="53" spans="1:14">
      <c r="A53" s="6" t="s">
        <v>58</v>
      </c>
      <c r="B53" s="6">
        <v>6460</v>
      </c>
      <c r="C53" s="8">
        <v>6.1769537899999997E-2</v>
      </c>
      <c r="D53" s="9">
        <v>0.30299999999999999</v>
      </c>
      <c r="E53" s="9">
        <v>54.65</v>
      </c>
      <c r="F53" s="9">
        <v>0</v>
      </c>
      <c r="G53" s="9">
        <v>0</v>
      </c>
      <c r="H53" s="6">
        <v>1</v>
      </c>
      <c r="I53" s="9">
        <f t="shared" si="0"/>
        <v>0</v>
      </c>
      <c r="J53" s="9">
        <f t="shared" si="1"/>
        <v>0</v>
      </c>
      <c r="K53" s="6">
        <v>48</v>
      </c>
      <c r="L53" s="6">
        <f t="shared" si="2"/>
        <v>105</v>
      </c>
      <c r="M53" s="6">
        <f t="shared" si="3"/>
        <v>0</v>
      </c>
      <c r="N53" s="11">
        <f t="shared" si="4"/>
        <v>0</v>
      </c>
    </row>
    <row r="54" spans="1:14">
      <c r="A54" s="6" t="s">
        <v>58</v>
      </c>
      <c r="B54" s="6">
        <v>3200</v>
      </c>
      <c r="C54" s="8">
        <v>1.8088813200000001E-2</v>
      </c>
      <c r="D54" s="9">
        <v>0.4</v>
      </c>
      <c r="E54" s="9">
        <v>54.65</v>
      </c>
      <c r="F54" s="9">
        <v>1.2</v>
      </c>
      <c r="G54" s="9">
        <v>6.4000000000000001E-2</v>
      </c>
      <c r="H54" s="6">
        <v>1</v>
      </c>
      <c r="I54" s="9">
        <f t="shared" si="0"/>
        <v>1.2</v>
      </c>
      <c r="J54" s="9">
        <f t="shared" si="1"/>
        <v>6.4000000000000001E-2</v>
      </c>
      <c r="K54" s="6">
        <v>15</v>
      </c>
      <c r="L54" s="6">
        <f t="shared" si="2"/>
        <v>41</v>
      </c>
      <c r="M54" s="6">
        <f t="shared" si="3"/>
        <v>0</v>
      </c>
      <c r="N54" s="11">
        <f t="shared" si="4"/>
        <v>0</v>
      </c>
    </row>
    <row r="55" spans="1:14">
      <c r="A55" s="6" t="s">
        <v>58</v>
      </c>
      <c r="B55" s="6">
        <v>6460</v>
      </c>
      <c r="C55" s="8">
        <v>2.73567233E-2</v>
      </c>
      <c r="D55" s="9">
        <v>0.30299999999999999</v>
      </c>
      <c r="E55" s="9">
        <v>54.65</v>
      </c>
      <c r="F55" s="9">
        <v>0</v>
      </c>
      <c r="G55" s="9">
        <v>0</v>
      </c>
      <c r="H55" s="6">
        <v>1</v>
      </c>
      <c r="I55" s="9">
        <f t="shared" si="0"/>
        <v>0</v>
      </c>
      <c r="J55" s="9">
        <f t="shared" si="1"/>
        <v>0</v>
      </c>
      <c r="K55" s="6">
        <v>798</v>
      </c>
      <c r="L55" s="6">
        <f t="shared" si="2"/>
        <v>47</v>
      </c>
      <c r="M55" s="6">
        <f t="shared" si="3"/>
        <v>0</v>
      </c>
      <c r="N55" s="11">
        <f t="shared" si="4"/>
        <v>0</v>
      </c>
    </row>
    <row r="56" spans="1:14">
      <c r="A56" s="6" t="s">
        <v>58</v>
      </c>
      <c r="B56" s="6">
        <v>6460</v>
      </c>
      <c r="C56" s="8">
        <v>2.0435697112</v>
      </c>
      <c r="D56" s="9">
        <v>0.30299999999999999</v>
      </c>
      <c r="E56" s="9">
        <v>54.65</v>
      </c>
      <c r="F56" s="9">
        <v>0</v>
      </c>
      <c r="G56" s="9">
        <v>0</v>
      </c>
      <c r="H56" s="6">
        <v>1</v>
      </c>
      <c r="I56" s="9">
        <f t="shared" si="0"/>
        <v>0</v>
      </c>
      <c r="J56" s="9">
        <f t="shared" si="1"/>
        <v>0</v>
      </c>
      <c r="K56" s="6">
        <v>1305</v>
      </c>
      <c r="L56" s="6">
        <f t="shared" si="2"/>
        <v>3478</v>
      </c>
      <c r="M56" s="6">
        <f t="shared" si="3"/>
        <v>0</v>
      </c>
      <c r="N56" s="11">
        <f t="shared" si="4"/>
        <v>0</v>
      </c>
    </row>
    <row r="57" spans="1:14">
      <c r="A57" s="6" t="s">
        <v>58</v>
      </c>
      <c r="B57" s="6">
        <v>6460</v>
      </c>
      <c r="C57" s="8">
        <v>0.27816903230000001</v>
      </c>
      <c r="D57" s="9">
        <v>0.30299999999999999</v>
      </c>
      <c r="E57" s="9">
        <v>54.65</v>
      </c>
      <c r="F57" s="9">
        <v>0</v>
      </c>
      <c r="G57" s="9">
        <v>0</v>
      </c>
      <c r="H57" s="6">
        <v>1</v>
      </c>
      <c r="I57" s="9">
        <f t="shared" si="0"/>
        <v>0</v>
      </c>
      <c r="J57" s="9">
        <f t="shared" si="1"/>
        <v>0</v>
      </c>
      <c r="K57" s="6">
        <v>227</v>
      </c>
      <c r="L57" s="6">
        <f t="shared" si="2"/>
        <v>473</v>
      </c>
      <c r="M57" s="6">
        <f t="shared" si="3"/>
        <v>0</v>
      </c>
      <c r="N57" s="11">
        <f t="shared" si="4"/>
        <v>0</v>
      </c>
    </row>
    <row r="58" spans="1:14">
      <c r="A58" s="6" t="s">
        <v>58</v>
      </c>
      <c r="B58" s="6">
        <v>6170</v>
      </c>
      <c r="C58" s="8">
        <v>3.9516197000000003E-2</v>
      </c>
      <c r="D58" s="9">
        <v>0.30299999999999999</v>
      </c>
      <c r="E58" s="9">
        <v>54.65</v>
      </c>
      <c r="F58" s="9">
        <v>0</v>
      </c>
      <c r="G58" s="9">
        <v>0</v>
      </c>
      <c r="H58" s="6">
        <v>1</v>
      </c>
      <c r="I58" s="9">
        <f t="shared" si="0"/>
        <v>0</v>
      </c>
      <c r="J58" s="9">
        <f t="shared" si="1"/>
        <v>0</v>
      </c>
      <c r="K58" s="6">
        <v>25</v>
      </c>
      <c r="L58" s="6">
        <f t="shared" si="2"/>
        <v>67</v>
      </c>
      <c r="M58" s="6">
        <f t="shared" si="3"/>
        <v>0</v>
      </c>
      <c r="N58" s="11">
        <f t="shared" si="4"/>
        <v>0</v>
      </c>
    </row>
    <row r="59" spans="1:14">
      <c r="A59" s="6" t="s">
        <v>58</v>
      </c>
      <c r="B59" s="6">
        <v>6460</v>
      </c>
      <c r="C59" s="8">
        <v>0.827903791</v>
      </c>
      <c r="D59" s="9">
        <v>0.30299999999999999</v>
      </c>
      <c r="E59" s="9">
        <v>54.65</v>
      </c>
      <c r="F59" s="9">
        <v>0</v>
      </c>
      <c r="G59" s="9">
        <v>0</v>
      </c>
      <c r="H59" s="6">
        <v>1</v>
      </c>
      <c r="I59" s="9">
        <f t="shared" si="0"/>
        <v>0</v>
      </c>
      <c r="J59" s="9">
        <f t="shared" si="1"/>
        <v>0</v>
      </c>
      <c r="K59" s="6">
        <v>529</v>
      </c>
      <c r="L59" s="6">
        <f t="shared" si="2"/>
        <v>1409</v>
      </c>
      <c r="M59" s="6">
        <f t="shared" si="3"/>
        <v>0</v>
      </c>
      <c r="N59" s="11">
        <f t="shared" si="4"/>
        <v>0</v>
      </c>
    </row>
    <row r="60" spans="1:14">
      <c r="A60" s="6" t="s">
        <v>58</v>
      </c>
      <c r="B60" s="6">
        <v>6420</v>
      </c>
      <c r="C60" s="8">
        <v>4.0152030999999998E-3</v>
      </c>
      <c r="D60" s="9">
        <v>0.30299999999999999</v>
      </c>
      <c r="E60" s="9">
        <v>54.65</v>
      </c>
      <c r="F60" s="9">
        <v>0</v>
      </c>
      <c r="G60" s="9">
        <v>0</v>
      </c>
      <c r="H60" s="6">
        <v>1</v>
      </c>
      <c r="I60" s="9">
        <f t="shared" si="0"/>
        <v>0</v>
      </c>
      <c r="J60" s="9">
        <f t="shared" si="1"/>
        <v>0</v>
      </c>
      <c r="K60" s="6">
        <v>2332</v>
      </c>
      <c r="L60" s="6">
        <f t="shared" si="2"/>
        <v>7</v>
      </c>
      <c r="M60" s="6">
        <f t="shared" si="3"/>
        <v>0</v>
      </c>
      <c r="N60" s="11">
        <f t="shared" si="4"/>
        <v>0</v>
      </c>
    </row>
    <row r="61" spans="1:14">
      <c r="A61" s="6" t="s">
        <v>58</v>
      </c>
      <c r="B61" s="6">
        <v>6170</v>
      </c>
      <c r="C61" s="8">
        <v>7.7193829900999997</v>
      </c>
      <c r="D61" s="9">
        <v>0.30299999999999999</v>
      </c>
      <c r="E61" s="9">
        <v>54.65</v>
      </c>
      <c r="F61" s="9">
        <v>0</v>
      </c>
      <c r="G61" s="9">
        <v>0</v>
      </c>
      <c r="H61" s="6">
        <v>1</v>
      </c>
      <c r="I61" s="9">
        <f t="shared" si="0"/>
        <v>0</v>
      </c>
      <c r="J61" s="9">
        <f t="shared" si="1"/>
        <v>0</v>
      </c>
      <c r="K61" s="6">
        <v>4928</v>
      </c>
      <c r="L61" s="6">
        <f t="shared" si="2"/>
        <v>13139</v>
      </c>
      <c r="M61" s="6">
        <f t="shared" si="3"/>
        <v>0</v>
      </c>
      <c r="N61" s="11">
        <f t="shared" si="4"/>
        <v>0</v>
      </c>
    </row>
    <row r="62" spans="1:14">
      <c r="A62" s="6" t="s">
        <v>58</v>
      </c>
      <c r="B62" s="6">
        <v>6170</v>
      </c>
      <c r="C62" s="8">
        <v>3.5526399359999998</v>
      </c>
      <c r="D62" s="9">
        <v>0.30299999999999999</v>
      </c>
      <c r="E62" s="9">
        <v>54.65</v>
      </c>
      <c r="F62" s="9">
        <v>0</v>
      </c>
      <c r="G62" s="9">
        <v>0</v>
      </c>
      <c r="H62" s="6">
        <v>1</v>
      </c>
      <c r="I62" s="9">
        <f t="shared" si="0"/>
        <v>0</v>
      </c>
      <c r="J62" s="9">
        <f t="shared" si="1"/>
        <v>0</v>
      </c>
      <c r="K62" s="6">
        <v>2268</v>
      </c>
      <c r="L62" s="6">
        <f t="shared" si="2"/>
        <v>6047</v>
      </c>
      <c r="M62" s="6">
        <f t="shared" si="3"/>
        <v>0</v>
      </c>
      <c r="N62" s="11">
        <f t="shared" si="4"/>
        <v>0</v>
      </c>
    </row>
    <row r="63" spans="1:14">
      <c r="A63" s="6" t="s">
        <v>58</v>
      </c>
      <c r="B63" s="6">
        <v>6170</v>
      </c>
      <c r="C63" s="8">
        <v>0.55933800450000004</v>
      </c>
      <c r="D63" s="9">
        <v>0.30299999999999999</v>
      </c>
      <c r="E63" s="9">
        <v>54.65</v>
      </c>
      <c r="F63" s="9">
        <v>0</v>
      </c>
      <c r="G63" s="9">
        <v>0</v>
      </c>
      <c r="H63" s="6">
        <v>1</v>
      </c>
      <c r="I63" s="9">
        <f t="shared" si="0"/>
        <v>0</v>
      </c>
      <c r="J63" s="9">
        <f t="shared" si="1"/>
        <v>0</v>
      </c>
      <c r="K63" s="6">
        <v>460</v>
      </c>
      <c r="L63" s="6">
        <f t="shared" si="2"/>
        <v>952</v>
      </c>
      <c r="M63" s="6">
        <f t="shared" si="3"/>
        <v>0</v>
      </c>
      <c r="N63" s="11">
        <f t="shared" si="4"/>
        <v>0</v>
      </c>
    </row>
    <row r="64" spans="1:14">
      <c r="A64" s="6" t="s">
        <v>58</v>
      </c>
      <c r="B64" s="6">
        <v>6170</v>
      </c>
      <c r="C64" s="8">
        <v>0.2156286452</v>
      </c>
      <c r="D64" s="9">
        <v>0.30299999999999999</v>
      </c>
      <c r="E64" s="9">
        <v>54.65</v>
      </c>
      <c r="F64" s="9">
        <v>0</v>
      </c>
      <c r="G64" s="9">
        <v>0</v>
      </c>
      <c r="H64" s="6">
        <v>1</v>
      </c>
      <c r="I64" s="9">
        <f t="shared" si="0"/>
        <v>0</v>
      </c>
      <c r="J64" s="9">
        <f t="shared" si="1"/>
        <v>0</v>
      </c>
      <c r="K64" s="6">
        <v>211</v>
      </c>
      <c r="L64" s="6">
        <f t="shared" si="2"/>
        <v>367</v>
      </c>
      <c r="M64" s="6">
        <f t="shared" si="3"/>
        <v>0</v>
      </c>
      <c r="N64" s="11">
        <f t="shared" si="4"/>
        <v>0</v>
      </c>
    </row>
    <row r="65" spans="1:14">
      <c r="A65" s="6" t="s">
        <v>58</v>
      </c>
      <c r="B65" s="6">
        <v>6420</v>
      </c>
      <c r="C65" s="8">
        <v>3.1441044603999999</v>
      </c>
      <c r="D65" s="9">
        <v>0.30299999999999999</v>
      </c>
      <c r="E65" s="9">
        <v>54.65</v>
      </c>
      <c r="F65" s="9">
        <v>0</v>
      </c>
      <c r="G65" s="9">
        <v>0</v>
      </c>
      <c r="H65" s="6">
        <v>1</v>
      </c>
      <c r="I65" s="9">
        <f t="shared" si="0"/>
        <v>0</v>
      </c>
      <c r="J65" s="9">
        <f t="shared" si="1"/>
        <v>0</v>
      </c>
      <c r="K65" s="6">
        <v>2007</v>
      </c>
      <c r="L65" s="6">
        <f t="shared" si="2"/>
        <v>5352</v>
      </c>
      <c r="M65" s="6">
        <f t="shared" si="3"/>
        <v>0</v>
      </c>
      <c r="N65" s="11">
        <f t="shared" si="4"/>
        <v>0</v>
      </c>
    </row>
    <row r="66" spans="1:14">
      <c r="A66" s="6" t="s">
        <v>58</v>
      </c>
      <c r="B66" s="6">
        <v>3200</v>
      </c>
      <c r="C66" s="8">
        <v>4.0280048109999997</v>
      </c>
      <c r="D66" s="9">
        <v>0.4</v>
      </c>
      <c r="E66" s="9">
        <v>54.65</v>
      </c>
      <c r="F66" s="9">
        <v>1.2</v>
      </c>
      <c r="G66" s="9">
        <v>6.4000000000000001E-2</v>
      </c>
      <c r="H66" s="6">
        <v>1</v>
      </c>
      <c r="I66" s="9">
        <f t="shared" si="0"/>
        <v>1.2</v>
      </c>
      <c r="J66" s="9">
        <f t="shared" si="1"/>
        <v>6.4000000000000001E-2</v>
      </c>
      <c r="K66" s="6">
        <v>3395</v>
      </c>
      <c r="L66" s="6">
        <f t="shared" si="2"/>
        <v>9051</v>
      </c>
      <c r="M66" s="6">
        <f t="shared" si="3"/>
        <v>24</v>
      </c>
      <c r="N66" s="11">
        <f t="shared" si="4"/>
        <v>1.3</v>
      </c>
    </row>
    <row r="67" spans="1:14">
      <c r="A67" s="6" t="s">
        <v>58</v>
      </c>
      <c r="B67" s="6">
        <v>6410</v>
      </c>
      <c r="C67" s="8">
        <v>0.1365889898</v>
      </c>
      <c r="D67" s="9">
        <v>0.30299999999999999</v>
      </c>
      <c r="E67" s="9">
        <v>54.65</v>
      </c>
      <c r="F67" s="9">
        <v>0</v>
      </c>
      <c r="G67" s="9">
        <v>0</v>
      </c>
      <c r="H67" s="6">
        <v>1</v>
      </c>
      <c r="I67" s="9">
        <f t="shared" ref="I67:I130" si="5">F67</f>
        <v>0</v>
      </c>
      <c r="J67" s="9">
        <f t="shared" ref="J67:J130" si="6">G67</f>
        <v>0</v>
      </c>
      <c r="K67" s="6">
        <v>87</v>
      </c>
      <c r="L67" s="6">
        <f t="shared" ref="L67:L130" si="7">ROUND(E67*D67*C67*102.79,0)</f>
        <v>232</v>
      </c>
      <c r="M67" s="6">
        <f t="shared" ref="M67:M130" si="8">ROUND(I67*L67*0.002205,0)</f>
        <v>0</v>
      </c>
      <c r="N67" s="11">
        <f t="shared" ref="N67:N130" si="9">ROUND(J67*L67*0.002205,1)</f>
        <v>0</v>
      </c>
    </row>
    <row r="68" spans="1:14">
      <c r="A68" s="6" t="s">
        <v>58</v>
      </c>
      <c r="B68" s="6">
        <v>6410</v>
      </c>
      <c r="C68" s="8">
        <v>5.1753939193000003</v>
      </c>
      <c r="D68" s="9">
        <v>0.30299999999999999</v>
      </c>
      <c r="E68" s="9">
        <v>54.65</v>
      </c>
      <c r="F68" s="9">
        <v>0</v>
      </c>
      <c r="G68" s="9">
        <v>0</v>
      </c>
      <c r="H68" s="6">
        <v>1</v>
      </c>
      <c r="I68" s="9">
        <f t="shared" si="5"/>
        <v>0</v>
      </c>
      <c r="J68" s="9">
        <f t="shared" si="6"/>
        <v>0</v>
      </c>
      <c r="K68" s="6">
        <v>3304</v>
      </c>
      <c r="L68" s="6">
        <f t="shared" si="7"/>
        <v>8809</v>
      </c>
      <c r="M68" s="6">
        <f t="shared" si="8"/>
        <v>0</v>
      </c>
      <c r="N68" s="11">
        <f t="shared" si="9"/>
        <v>0</v>
      </c>
    </row>
    <row r="69" spans="1:14">
      <c r="A69" s="6" t="s">
        <v>58</v>
      </c>
      <c r="B69" s="6">
        <v>3200</v>
      </c>
      <c r="C69" s="8">
        <v>0.60853275009999996</v>
      </c>
      <c r="D69" s="9">
        <v>0.4</v>
      </c>
      <c r="E69" s="9">
        <v>54.65</v>
      </c>
      <c r="F69" s="9">
        <v>1.2</v>
      </c>
      <c r="G69" s="9">
        <v>6.4000000000000001E-2</v>
      </c>
      <c r="H69" s="6">
        <v>1</v>
      </c>
      <c r="I69" s="9">
        <f t="shared" si="5"/>
        <v>1.2</v>
      </c>
      <c r="J69" s="9">
        <f t="shared" si="6"/>
        <v>6.4000000000000001E-2</v>
      </c>
      <c r="K69" s="6">
        <v>513</v>
      </c>
      <c r="L69" s="6">
        <f t="shared" si="7"/>
        <v>1367</v>
      </c>
      <c r="M69" s="6">
        <f t="shared" si="8"/>
        <v>4</v>
      </c>
      <c r="N69" s="11">
        <f t="shared" si="9"/>
        <v>0.2</v>
      </c>
    </row>
    <row r="70" spans="1:14">
      <c r="A70" s="6" t="s">
        <v>58</v>
      </c>
      <c r="B70" s="6">
        <v>3200</v>
      </c>
      <c r="C70" s="8">
        <v>8.4162739999999998E-4</v>
      </c>
      <c r="D70" s="9">
        <v>0.4</v>
      </c>
      <c r="E70" s="9">
        <v>54.65</v>
      </c>
      <c r="F70" s="9">
        <v>1.2</v>
      </c>
      <c r="G70" s="9">
        <v>6.4000000000000001E-2</v>
      </c>
      <c r="H70" s="6">
        <v>1</v>
      </c>
      <c r="I70" s="9">
        <f t="shared" si="5"/>
        <v>1.2</v>
      </c>
      <c r="J70" s="9">
        <f t="shared" si="6"/>
        <v>6.4000000000000001E-2</v>
      </c>
      <c r="K70" s="6">
        <v>1</v>
      </c>
      <c r="L70" s="6">
        <f t="shared" si="7"/>
        <v>2</v>
      </c>
      <c r="M70" s="6">
        <f t="shared" si="8"/>
        <v>0</v>
      </c>
      <c r="N70" s="11">
        <f t="shared" si="9"/>
        <v>0</v>
      </c>
    </row>
    <row r="71" spans="1:14">
      <c r="A71" s="6" t="s">
        <v>58</v>
      </c>
      <c r="B71" s="6">
        <v>6410</v>
      </c>
      <c r="C71" s="8">
        <v>0.12638136790000001</v>
      </c>
      <c r="D71" s="9">
        <v>0.30299999999999999</v>
      </c>
      <c r="E71" s="9">
        <v>54.65</v>
      </c>
      <c r="F71" s="9">
        <v>0</v>
      </c>
      <c r="G71" s="9">
        <v>0</v>
      </c>
      <c r="H71" s="6">
        <v>1</v>
      </c>
      <c r="I71" s="9">
        <f t="shared" si="5"/>
        <v>0</v>
      </c>
      <c r="J71" s="9">
        <f t="shared" si="6"/>
        <v>0</v>
      </c>
      <c r="K71" s="6">
        <v>81</v>
      </c>
      <c r="L71" s="6">
        <f t="shared" si="7"/>
        <v>215</v>
      </c>
      <c r="M71" s="6">
        <f t="shared" si="8"/>
        <v>0</v>
      </c>
      <c r="N71" s="11">
        <f t="shared" si="9"/>
        <v>0</v>
      </c>
    </row>
    <row r="72" spans="1:14">
      <c r="A72" s="6" t="s">
        <v>58</v>
      </c>
      <c r="B72" s="6">
        <v>3200</v>
      </c>
      <c r="C72" s="8">
        <v>4.9158367699999997E-2</v>
      </c>
      <c r="D72" s="9">
        <v>0.4</v>
      </c>
      <c r="E72" s="9">
        <v>54.65</v>
      </c>
      <c r="F72" s="9">
        <v>1.2</v>
      </c>
      <c r="G72" s="9">
        <v>6.4000000000000001E-2</v>
      </c>
      <c r="H72" s="6">
        <v>1</v>
      </c>
      <c r="I72" s="9">
        <f t="shared" si="5"/>
        <v>1.2</v>
      </c>
      <c r="J72" s="9">
        <f t="shared" si="6"/>
        <v>6.4000000000000001E-2</v>
      </c>
      <c r="K72" s="6">
        <v>3839</v>
      </c>
      <c r="L72" s="6">
        <f t="shared" si="7"/>
        <v>110</v>
      </c>
      <c r="M72" s="6">
        <f t="shared" si="8"/>
        <v>0</v>
      </c>
      <c r="N72" s="11">
        <f t="shared" si="9"/>
        <v>0</v>
      </c>
    </row>
    <row r="73" spans="1:14">
      <c r="A73" s="6" t="s">
        <v>58</v>
      </c>
      <c r="B73" s="6">
        <v>6460</v>
      </c>
      <c r="C73" s="8">
        <v>0.70185140710000005</v>
      </c>
      <c r="D73" s="9">
        <v>0.30299999999999999</v>
      </c>
      <c r="E73" s="9">
        <v>54.65</v>
      </c>
      <c r="F73" s="9">
        <v>0</v>
      </c>
      <c r="G73" s="9">
        <v>0</v>
      </c>
      <c r="H73" s="6">
        <v>1</v>
      </c>
      <c r="I73" s="9">
        <f t="shared" si="5"/>
        <v>0</v>
      </c>
      <c r="J73" s="9">
        <f t="shared" si="6"/>
        <v>0</v>
      </c>
      <c r="K73" s="6">
        <v>614</v>
      </c>
      <c r="L73" s="6">
        <f t="shared" si="7"/>
        <v>1195</v>
      </c>
      <c r="M73" s="6">
        <f t="shared" si="8"/>
        <v>0</v>
      </c>
      <c r="N73" s="11">
        <f t="shared" si="9"/>
        <v>0</v>
      </c>
    </row>
    <row r="74" spans="1:14">
      <c r="A74" s="6" t="s">
        <v>58</v>
      </c>
      <c r="B74" s="6">
        <v>6460</v>
      </c>
      <c r="C74" s="8">
        <v>7.0886526817000002</v>
      </c>
      <c r="D74" s="9">
        <v>0.30299999999999999</v>
      </c>
      <c r="E74" s="9">
        <v>54.65</v>
      </c>
      <c r="F74" s="9">
        <v>0</v>
      </c>
      <c r="G74" s="9">
        <v>0</v>
      </c>
      <c r="H74" s="6">
        <v>1</v>
      </c>
      <c r="I74" s="9">
        <f t="shared" si="5"/>
        <v>0</v>
      </c>
      <c r="J74" s="9">
        <f t="shared" si="6"/>
        <v>0</v>
      </c>
      <c r="K74" s="6">
        <v>4873</v>
      </c>
      <c r="L74" s="6">
        <f t="shared" si="7"/>
        <v>12066</v>
      </c>
      <c r="M74" s="6">
        <f t="shared" si="8"/>
        <v>0</v>
      </c>
      <c r="N74" s="11">
        <f t="shared" si="9"/>
        <v>0</v>
      </c>
    </row>
    <row r="75" spans="1:14">
      <c r="A75" s="6" t="s">
        <v>58</v>
      </c>
      <c r="B75" s="6">
        <v>3200</v>
      </c>
      <c r="C75" s="8">
        <v>2.31369048E-2</v>
      </c>
      <c r="D75" s="9">
        <v>0.4</v>
      </c>
      <c r="E75" s="9">
        <v>54.65</v>
      </c>
      <c r="F75" s="9">
        <v>1.2</v>
      </c>
      <c r="G75" s="9">
        <v>6.4000000000000001E-2</v>
      </c>
      <c r="H75" s="6">
        <v>1</v>
      </c>
      <c r="I75" s="9">
        <f t="shared" si="5"/>
        <v>1.2</v>
      </c>
      <c r="J75" s="9">
        <f t="shared" si="6"/>
        <v>6.4000000000000001E-2</v>
      </c>
      <c r="K75" s="6">
        <v>20</v>
      </c>
      <c r="L75" s="6">
        <f t="shared" si="7"/>
        <v>52</v>
      </c>
      <c r="M75" s="6">
        <f t="shared" si="8"/>
        <v>0</v>
      </c>
      <c r="N75" s="11">
        <f t="shared" si="9"/>
        <v>0</v>
      </c>
    </row>
    <row r="76" spans="1:14">
      <c r="A76" s="6" t="s">
        <v>58</v>
      </c>
      <c r="B76" s="6">
        <v>6460</v>
      </c>
      <c r="C76" s="8">
        <v>4.4295789952</v>
      </c>
      <c r="D76" s="9">
        <v>0.30299999999999999</v>
      </c>
      <c r="E76" s="9">
        <v>54.65</v>
      </c>
      <c r="F76" s="9">
        <v>0</v>
      </c>
      <c r="G76" s="9">
        <v>0</v>
      </c>
      <c r="H76" s="6">
        <v>1</v>
      </c>
      <c r="I76" s="9">
        <f t="shared" si="5"/>
        <v>0</v>
      </c>
      <c r="J76" s="9">
        <f t="shared" si="6"/>
        <v>0</v>
      </c>
      <c r="K76" s="6">
        <v>2828</v>
      </c>
      <c r="L76" s="6">
        <f t="shared" si="7"/>
        <v>7540</v>
      </c>
      <c r="M76" s="6">
        <f t="shared" si="8"/>
        <v>0</v>
      </c>
      <c r="N76" s="11">
        <f t="shared" si="9"/>
        <v>0</v>
      </c>
    </row>
    <row r="77" spans="1:14">
      <c r="A77" s="6" t="s">
        <v>58</v>
      </c>
      <c r="B77" s="6">
        <v>6410</v>
      </c>
      <c r="C77" s="8">
        <v>1.3682847499999999E-2</v>
      </c>
      <c r="D77" s="9">
        <v>0.30299999999999999</v>
      </c>
      <c r="E77" s="9">
        <v>54.65</v>
      </c>
      <c r="F77" s="9">
        <v>0</v>
      </c>
      <c r="G77" s="9">
        <v>0</v>
      </c>
      <c r="H77" s="6">
        <v>1</v>
      </c>
      <c r="I77" s="9">
        <f t="shared" si="5"/>
        <v>0</v>
      </c>
      <c r="J77" s="9">
        <f t="shared" si="6"/>
        <v>0</v>
      </c>
      <c r="K77" s="6">
        <v>9</v>
      </c>
      <c r="L77" s="6">
        <f t="shared" si="7"/>
        <v>23</v>
      </c>
      <c r="M77" s="6">
        <f t="shared" si="8"/>
        <v>0</v>
      </c>
      <c r="N77" s="11">
        <f t="shared" si="9"/>
        <v>0</v>
      </c>
    </row>
    <row r="78" spans="1:14">
      <c r="A78" s="6" t="s">
        <v>58</v>
      </c>
      <c r="B78" s="6">
        <v>3200</v>
      </c>
      <c r="C78" s="8">
        <v>6.2633661300000004E-2</v>
      </c>
      <c r="D78" s="9">
        <v>0.4</v>
      </c>
      <c r="E78" s="9">
        <v>54.65</v>
      </c>
      <c r="F78" s="9">
        <v>1.2</v>
      </c>
      <c r="G78" s="9">
        <v>6.4000000000000001E-2</v>
      </c>
      <c r="H78" s="6">
        <v>1</v>
      </c>
      <c r="I78" s="9">
        <f t="shared" si="5"/>
        <v>1.2</v>
      </c>
      <c r="J78" s="9">
        <f t="shared" si="6"/>
        <v>6.4000000000000001E-2</v>
      </c>
      <c r="K78" s="6">
        <v>376</v>
      </c>
      <c r="L78" s="6">
        <f t="shared" si="7"/>
        <v>141</v>
      </c>
      <c r="M78" s="6">
        <f t="shared" si="8"/>
        <v>0</v>
      </c>
      <c r="N78" s="11">
        <f t="shared" si="9"/>
        <v>0</v>
      </c>
    </row>
    <row r="79" spans="1:14">
      <c r="A79" s="6" t="s">
        <v>58</v>
      </c>
      <c r="B79" s="6">
        <v>7430</v>
      </c>
      <c r="C79" s="8">
        <v>2.8285873499999999E-2</v>
      </c>
      <c r="D79" s="9">
        <v>0.16900000000000001</v>
      </c>
      <c r="E79" s="9">
        <v>54.65</v>
      </c>
      <c r="F79" s="9">
        <v>1.25</v>
      </c>
      <c r="G79" s="9">
        <v>0.20200000000000001</v>
      </c>
      <c r="H79" s="6">
        <v>1</v>
      </c>
      <c r="I79" s="9">
        <f t="shared" si="5"/>
        <v>1.25</v>
      </c>
      <c r="J79" s="9">
        <f t="shared" si="6"/>
        <v>0.20200000000000001</v>
      </c>
      <c r="K79" s="6">
        <v>78</v>
      </c>
      <c r="L79" s="6">
        <f t="shared" si="7"/>
        <v>27</v>
      </c>
      <c r="M79" s="6">
        <f t="shared" si="8"/>
        <v>0</v>
      </c>
      <c r="N79" s="11">
        <f t="shared" si="9"/>
        <v>0</v>
      </c>
    </row>
    <row r="80" spans="1:14">
      <c r="A80" s="6" t="s">
        <v>58</v>
      </c>
      <c r="B80" s="6">
        <v>3200</v>
      </c>
      <c r="C80" s="8">
        <v>4.5490648699999997E-2</v>
      </c>
      <c r="D80" s="9">
        <v>0.4</v>
      </c>
      <c r="E80" s="9">
        <v>54.65</v>
      </c>
      <c r="F80" s="9">
        <v>1.2</v>
      </c>
      <c r="G80" s="9">
        <v>6.4000000000000001E-2</v>
      </c>
      <c r="H80" s="6">
        <v>1</v>
      </c>
      <c r="I80" s="9">
        <f t="shared" si="5"/>
        <v>1.2</v>
      </c>
      <c r="J80" s="9">
        <f t="shared" si="6"/>
        <v>6.4000000000000001E-2</v>
      </c>
      <c r="K80" s="6">
        <v>38</v>
      </c>
      <c r="L80" s="6">
        <f t="shared" si="7"/>
        <v>102</v>
      </c>
      <c r="M80" s="6">
        <f t="shared" si="8"/>
        <v>0</v>
      </c>
      <c r="N80" s="11">
        <f t="shared" si="9"/>
        <v>0</v>
      </c>
    </row>
    <row r="81" spans="1:14">
      <c r="A81" s="6" t="s">
        <v>58</v>
      </c>
      <c r="B81" s="6">
        <v>6410</v>
      </c>
      <c r="C81" s="8">
        <v>2.0987504208000001</v>
      </c>
      <c r="D81" s="9">
        <v>0.30299999999999999</v>
      </c>
      <c r="E81" s="9">
        <v>54.65</v>
      </c>
      <c r="F81" s="9">
        <v>0</v>
      </c>
      <c r="G81" s="9">
        <v>0</v>
      </c>
      <c r="H81" s="6">
        <v>1</v>
      </c>
      <c r="I81" s="9">
        <f t="shared" si="5"/>
        <v>0</v>
      </c>
      <c r="J81" s="9">
        <f t="shared" si="6"/>
        <v>0</v>
      </c>
      <c r="K81" s="6">
        <v>1354</v>
      </c>
      <c r="L81" s="6">
        <f t="shared" si="7"/>
        <v>3572</v>
      </c>
      <c r="M81" s="6">
        <f t="shared" si="8"/>
        <v>0</v>
      </c>
      <c r="N81" s="11">
        <f t="shared" si="9"/>
        <v>0</v>
      </c>
    </row>
    <row r="82" spans="1:14">
      <c r="A82" s="6" t="s">
        <v>58</v>
      </c>
      <c r="B82" s="6">
        <v>6410</v>
      </c>
      <c r="C82" s="8">
        <v>0.1790533004</v>
      </c>
      <c r="D82" s="9">
        <v>0.30299999999999999</v>
      </c>
      <c r="E82" s="9">
        <v>54.65</v>
      </c>
      <c r="F82" s="9">
        <v>0</v>
      </c>
      <c r="G82" s="9">
        <v>0</v>
      </c>
      <c r="H82" s="6">
        <v>1</v>
      </c>
      <c r="I82" s="9">
        <f t="shared" si="5"/>
        <v>0</v>
      </c>
      <c r="J82" s="9">
        <f t="shared" si="6"/>
        <v>0</v>
      </c>
      <c r="K82" s="6">
        <v>114</v>
      </c>
      <c r="L82" s="6">
        <f t="shared" si="7"/>
        <v>305</v>
      </c>
      <c r="M82" s="6">
        <f t="shared" si="8"/>
        <v>0</v>
      </c>
      <c r="N82" s="11">
        <f t="shared" si="9"/>
        <v>0</v>
      </c>
    </row>
    <row r="83" spans="1:14">
      <c r="A83" s="6" t="s">
        <v>58</v>
      </c>
      <c r="B83" s="6">
        <v>3200</v>
      </c>
      <c r="C83" s="8">
        <v>2.5359916600000001E-2</v>
      </c>
      <c r="D83" s="9">
        <v>0.4</v>
      </c>
      <c r="E83" s="9">
        <v>54.65</v>
      </c>
      <c r="F83" s="9">
        <v>1.2</v>
      </c>
      <c r="G83" s="9">
        <v>6.4000000000000001E-2</v>
      </c>
      <c r="H83" s="6">
        <v>1</v>
      </c>
      <c r="I83" s="9">
        <f t="shared" si="5"/>
        <v>1.2</v>
      </c>
      <c r="J83" s="9">
        <f t="shared" si="6"/>
        <v>6.4000000000000001E-2</v>
      </c>
      <c r="K83" s="6">
        <v>214</v>
      </c>
      <c r="L83" s="6">
        <f t="shared" si="7"/>
        <v>57</v>
      </c>
      <c r="M83" s="6">
        <f t="shared" si="8"/>
        <v>0</v>
      </c>
      <c r="N83" s="11">
        <f t="shared" si="9"/>
        <v>0</v>
      </c>
    </row>
    <row r="84" spans="1:14">
      <c r="A84" s="6" t="s">
        <v>58</v>
      </c>
      <c r="B84" s="6">
        <v>6410</v>
      </c>
      <c r="C84" s="8">
        <v>0.55163108439999997</v>
      </c>
      <c r="D84" s="9">
        <v>0.30299999999999999</v>
      </c>
      <c r="E84" s="9">
        <v>54.65</v>
      </c>
      <c r="F84" s="9">
        <v>0</v>
      </c>
      <c r="G84" s="9">
        <v>0</v>
      </c>
      <c r="H84" s="6">
        <v>1</v>
      </c>
      <c r="I84" s="9">
        <f t="shared" si="5"/>
        <v>0</v>
      </c>
      <c r="J84" s="9">
        <f t="shared" si="6"/>
        <v>0</v>
      </c>
      <c r="K84" s="6">
        <v>352</v>
      </c>
      <c r="L84" s="6">
        <f t="shared" si="7"/>
        <v>939</v>
      </c>
      <c r="M84" s="6">
        <f t="shared" si="8"/>
        <v>0</v>
      </c>
      <c r="N84" s="11">
        <f t="shared" si="9"/>
        <v>0</v>
      </c>
    </row>
    <row r="85" spans="1:14">
      <c r="A85" s="6" t="s">
        <v>58</v>
      </c>
      <c r="B85" s="6">
        <v>3200</v>
      </c>
      <c r="C85" s="8">
        <v>0.2667020759</v>
      </c>
      <c r="D85" s="9">
        <v>0.4</v>
      </c>
      <c r="E85" s="9">
        <v>54.65</v>
      </c>
      <c r="F85" s="9">
        <v>1.2</v>
      </c>
      <c r="G85" s="9">
        <v>6.4000000000000001E-2</v>
      </c>
      <c r="H85" s="6">
        <v>1</v>
      </c>
      <c r="I85" s="9">
        <f t="shared" si="5"/>
        <v>1.2</v>
      </c>
      <c r="J85" s="9">
        <f t="shared" si="6"/>
        <v>6.4000000000000001E-2</v>
      </c>
      <c r="K85" s="6">
        <v>225</v>
      </c>
      <c r="L85" s="6">
        <f t="shared" si="7"/>
        <v>599</v>
      </c>
      <c r="M85" s="6">
        <f t="shared" si="8"/>
        <v>2</v>
      </c>
      <c r="N85" s="11">
        <f t="shared" si="9"/>
        <v>0.1</v>
      </c>
    </row>
    <row r="86" spans="1:14">
      <c r="A86" s="6" t="s">
        <v>58</v>
      </c>
      <c r="B86" s="6">
        <v>6410</v>
      </c>
      <c r="C86" s="8">
        <v>5.0414704000000003E-3</v>
      </c>
      <c r="D86" s="9">
        <v>0.30299999999999999</v>
      </c>
      <c r="E86" s="9">
        <v>54.65</v>
      </c>
      <c r="F86" s="9">
        <v>0</v>
      </c>
      <c r="G86" s="9">
        <v>0</v>
      </c>
      <c r="H86" s="6">
        <v>1</v>
      </c>
      <c r="I86" s="9">
        <f t="shared" si="5"/>
        <v>0</v>
      </c>
      <c r="J86" s="9">
        <f t="shared" si="6"/>
        <v>0</v>
      </c>
      <c r="K86" s="6">
        <v>10</v>
      </c>
      <c r="L86" s="6">
        <f t="shared" si="7"/>
        <v>9</v>
      </c>
      <c r="M86" s="6">
        <f t="shared" si="8"/>
        <v>0</v>
      </c>
      <c r="N86" s="11">
        <f t="shared" si="9"/>
        <v>0</v>
      </c>
    </row>
    <row r="87" spans="1:14">
      <c r="A87" s="6" t="s">
        <v>58</v>
      </c>
      <c r="B87" s="6">
        <v>3200</v>
      </c>
      <c r="C87" s="8">
        <v>5.6001006300000003E-2</v>
      </c>
      <c r="D87" s="9">
        <v>0.4</v>
      </c>
      <c r="E87" s="9">
        <v>54.65</v>
      </c>
      <c r="F87" s="9">
        <v>1.2</v>
      </c>
      <c r="G87" s="9">
        <v>6.4000000000000001E-2</v>
      </c>
      <c r="H87" s="6">
        <v>1</v>
      </c>
      <c r="I87" s="9">
        <f t="shared" si="5"/>
        <v>1.2</v>
      </c>
      <c r="J87" s="9">
        <f t="shared" si="6"/>
        <v>6.4000000000000001E-2</v>
      </c>
      <c r="K87" s="6">
        <v>283</v>
      </c>
      <c r="L87" s="6">
        <f t="shared" si="7"/>
        <v>126</v>
      </c>
      <c r="M87" s="6">
        <f t="shared" si="8"/>
        <v>0</v>
      </c>
      <c r="N87" s="11">
        <f t="shared" si="9"/>
        <v>0</v>
      </c>
    </row>
    <row r="88" spans="1:14">
      <c r="A88" s="6" t="s">
        <v>58</v>
      </c>
      <c r="B88" s="6">
        <v>6410</v>
      </c>
      <c r="C88" s="8">
        <v>6.5318034999999998E-3</v>
      </c>
      <c r="D88" s="9">
        <v>0.30299999999999999</v>
      </c>
      <c r="E88" s="9">
        <v>54.65</v>
      </c>
      <c r="F88" s="9">
        <v>0</v>
      </c>
      <c r="G88" s="9">
        <v>0</v>
      </c>
      <c r="H88" s="6">
        <v>1</v>
      </c>
      <c r="I88" s="9">
        <f t="shared" si="5"/>
        <v>0</v>
      </c>
      <c r="J88" s="9">
        <f t="shared" si="6"/>
        <v>0</v>
      </c>
      <c r="K88" s="6">
        <v>4</v>
      </c>
      <c r="L88" s="6">
        <f t="shared" si="7"/>
        <v>11</v>
      </c>
      <c r="M88" s="6">
        <f t="shared" si="8"/>
        <v>0</v>
      </c>
      <c r="N88" s="11">
        <f t="shared" si="9"/>
        <v>0</v>
      </c>
    </row>
    <row r="89" spans="1:14">
      <c r="A89" s="6" t="s">
        <v>58</v>
      </c>
      <c r="B89" s="6">
        <v>3200</v>
      </c>
      <c r="C89" s="8">
        <v>0.1303484556</v>
      </c>
      <c r="D89" s="9">
        <v>0.4</v>
      </c>
      <c r="E89" s="9">
        <v>54.65</v>
      </c>
      <c r="F89" s="9">
        <v>1.2</v>
      </c>
      <c r="G89" s="9">
        <v>6.4000000000000001E-2</v>
      </c>
      <c r="H89" s="6">
        <v>1</v>
      </c>
      <c r="I89" s="9">
        <f t="shared" si="5"/>
        <v>1.2</v>
      </c>
      <c r="J89" s="9">
        <f t="shared" si="6"/>
        <v>6.4000000000000001E-2</v>
      </c>
      <c r="K89" s="6">
        <v>110</v>
      </c>
      <c r="L89" s="6">
        <f t="shared" si="7"/>
        <v>293</v>
      </c>
      <c r="M89" s="6">
        <f t="shared" si="8"/>
        <v>1</v>
      </c>
      <c r="N89" s="11">
        <f t="shared" si="9"/>
        <v>0</v>
      </c>
    </row>
    <row r="90" spans="1:14">
      <c r="A90" s="6" t="s">
        <v>58</v>
      </c>
      <c r="B90" s="6">
        <v>6460</v>
      </c>
      <c r="C90" s="8">
        <v>0.78341113080000002</v>
      </c>
      <c r="D90" s="9">
        <v>0.30299999999999999</v>
      </c>
      <c r="E90" s="9">
        <v>54.65</v>
      </c>
      <c r="F90" s="9">
        <v>0</v>
      </c>
      <c r="G90" s="9">
        <v>0</v>
      </c>
      <c r="H90" s="6">
        <v>1</v>
      </c>
      <c r="I90" s="9">
        <f t="shared" si="5"/>
        <v>0</v>
      </c>
      <c r="J90" s="9">
        <f t="shared" si="6"/>
        <v>0</v>
      </c>
      <c r="K90" s="6">
        <v>500</v>
      </c>
      <c r="L90" s="6">
        <f t="shared" si="7"/>
        <v>1333</v>
      </c>
      <c r="M90" s="6">
        <f t="shared" si="8"/>
        <v>0</v>
      </c>
      <c r="N90" s="11">
        <f t="shared" si="9"/>
        <v>0</v>
      </c>
    </row>
    <row r="91" spans="1:14">
      <c r="A91" s="6" t="s">
        <v>58</v>
      </c>
      <c r="B91" s="6">
        <v>3200</v>
      </c>
      <c r="C91" s="8">
        <v>0.75104915539999995</v>
      </c>
      <c r="D91" s="9">
        <v>0.4</v>
      </c>
      <c r="E91" s="9">
        <v>54.65</v>
      </c>
      <c r="F91" s="9">
        <v>1.2</v>
      </c>
      <c r="G91" s="9">
        <v>6.4000000000000001E-2</v>
      </c>
      <c r="H91" s="6">
        <v>1</v>
      </c>
      <c r="I91" s="9">
        <f t="shared" si="5"/>
        <v>1.2</v>
      </c>
      <c r="J91" s="9">
        <f t="shared" si="6"/>
        <v>6.4000000000000001E-2</v>
      </c>
      <c r="K91" s="6">
        <v>1634</v>
      </c>
      <c r="L91" s="6">
        <f t="shared" si="7"/>
        <v>1688</v>
      </c>
      <c r="M91" s="6">
        <f t="shared" si="8"/>
        <v>4</v>
      </c>
      <c r="N91" s="11">
        <f t="shared" si="9"/>
        <v>0.2</v>
      </c>
    </row>
    <row r="92" spans="1:14">
      <c r="A92" s="6" t="s">
        <v>58</v>
      </c>
      <c r="B92" s="6">
        <v>6410</v>
      </c>
      <c r="C92" s="8">
        <v>0.78424906240000003</v>
      </c>
      <c r="D92" s="9">
        <v>0.30299999999999999</v>
      </c>
      <c r="E92" s="9">
        <v>54.65</v>
      </c>
      <c r="F92" s="9">
        <v>0</v>
      </c>
      <c r="G92" s="9">
        <v>0</v>
      </c>
      <c r="H92" s="6">
        <v>1</v>
      </c>
      <c r="I92" s="9">
        <f t="shared" si="5"/>
        <v>0</v>
      </c>
      <c r="J92" s="9">
        <f t="shared" si="6"/>
        <v>0</v>
      </c>
      <c r="K92" s="6">
        <v>501</v>
      </c>
      <c r="L92" s="6">
        <f t="shared" si="7"/>
        <v>1335</v>
      </c>
      <c r="M92" s="6">
        <f t="shared" si="8"/>
        <v>0</v>
      </c>
      <c r="N92" s="11">
        <f t="shared" si="9"/>
        <v>0</v>
      </c>
    </row>
    <row r="93" spans="1:14">
      <c r="A93" s="6" t="s">
        <v>58</v>
      </c>
      <c r="B93" s="6">
        <v>6410</v>
      </c>
      <c r="C93" s="8">
        <v>1.2939180362</v>
      </c>
      <c r="D93" s="9">
        <v>0.30299999999999999</v>
      </c>
      <c r="E93" s="9">
        <v>54.65</v>
      </c>
      <c r="F93" s="9">
        <v>0</v>
      </c>
      <c r="G93" s="9">
        <v>0</v>
      </c>
      <c r="H93" s="6">
        <v>1</v>
      </c>
      <c r="I93" s="9">
        <f t="shared" si="5"/>
        <v>0</v>
      </c>
      <c r="J93" s="9">
        <f t="shared" si="6"/>
        <v>0</v>
      </c>
      <c r="K93" s="6">
        <v>826</v>
      </c>
      <c r="L93" s="6">
        <f t="shared" si="7"/>
        <v>2202</v>
      </c>
      <c r="M93" s="6">
        <f t="shared" si="8"/>
        <v>0</v>
      </c>
      <c r="N93" s="11">
        <f t="shared" si="9"/>
        <v>0</v>
      </c>
    </row>
    <row r="94" spans="1:14">
      <c r="A94" s="6" t="s">
        <v>58</v>
      </c>
      <c r="B94" s="6">
        <v>6410</v>
      </c>
      <c r="C94" s="8">
        <v>6.0773470000000003E-3</v>
      </c>
      <c r="D94" s="9">
        <v>0.30299999999999999</v>
      </c>
      <c r="E94" s="9">
        <v>54.65</v>
      </c>
      <c r="F94" s="9">
        <v>0</v>
      </c>
      <c r="G94" s="9">
        <v>0</v>
      </c>
      <c r="H94" s="6">
        <v>1</v>
      </c>
      <c r="I94" s="9">
        <f t="shared" si="5"/>
        <v>0</v>
      </c>
      <c r="J94" s="9">
        <f t="shared" si="6"/>
        <v>0</v>
      </c>
      <c r="K94" s="6">
        <v>4</v>
      </c>
      <c r="L94" s="6">
        <f t="shared" si="7"/>
        <v>10</v>
      </c>
      <c r="M94" s="6">
        <f t="shared" si="8"/>
        <v>0</v>
      </c>
      <c r="N94" s="11">
        <f t="shared" si="9"/>
        <v>0</v>
      </c>
    </row>
    <row r="95" spans="1:14">
      <c r="A95" s="6" t="s">
        <v>58</v>
      </c>
      <c r="B95" s="6">
        <v>6420</v>
      </c>
      <c r="C95" s="8">
        <v>8.7564254399999999E-2</v>
      </c>
      <c r="D95" s="9">
        <v>0.30299999999999999</v>
      </c>
      <c r="E95" s="9">
        <v>54.65</v>
      </c>
      <c r="F95" s="9">
        <v>0</v>
      </c>
      <c r="G95" s="9">
        <v>0</v>
      </c>
      <c r="H95" s="6">
        <v>1</v>
      </c>
      <c r="I95" s="9">
        <f t="shared" si="5"/>
        <v>0</v>
      </c>
      <c r="J95" s="9">
        <f t="shared" si="6"/>
        <v>0</v>
      </c>
      <c r="K95" s="6">
        <v>93</v>
      </c>
      <c r="L95" s="6">
        <f t="shared" si="7"/>
        <v>149</v>
      </c>
      <c r="M95" s="6">
        <f t="shared" si="8"/>
        <v>0</v>
      </c>
      <c r="N95" s="11">
        <f t="shared" si="9"/>
        <v>0</v>
      </c>
    </row>
    <row r="96" spans="1:14">
      <c r="A96" s="6" t="s">
        <v>58</v>
      </c>
      <c r="B96" s="6">
        <v>6410</v>
      </c>
      <c r="C96" s="8">
        <v>0.51899207780000001</v>
      </c>
      <c r="D96" s="9">
        <v>0.30299999999999999</v>
      </c>
      <c r="E96" s="9">
        <v>54.65</v>
      </c>
      <c r="F96" s="9">
        <v>0</v>
      </c>
      <c r="G96" s="9">
        <v>0</v>
      </c>
      <c r="H96" s="6">
        <v>1</v>
      </c>
      <c r="I96" s="9">
        <f t="shared" si="5"/>
        <v>0</v>
      </c>
      <c r="J96" s="9">
        <f t="shared" si="6"/>
        <v>0</v>
      </c>
      <c r="K96" s="6">
        <v>339</v>
      </c>
      <c r="L96" s="6">
        <f t="shared" si="7"/>
        <v>883</v>
      </c>
      <c r="M96" s="6">
        <f t="shared" si="8"/>
        <v>0</v>
      </c>
      <c r="N96" s="11">
        <f t="shared" si="9"/>
        <v>0</v>
      </c>
    </row>
    <row r="97" spans="1:14">
      <c r="A97" s="6" t="s">
        <v>58</v>
      </c>
      <c r="B97" s="6">
        <v>6410</v>
      </c>
      <c r="C97" s="8">
        <v>0.28592106099999998</v>
      </c>
      <c r="D97" s="9">
        <v>0.30299999999999999</v>
      </c>
      <c r="E97" s="9">
        <v>54.65</v>
      </c>
      <c r="F97" s="9">
        <v>0</v>
      </c>
      <c r="G97" s="9">
        <v>0</v>
      </c>
      <c r="H97" s="6">
        <v>1</v>
      </c>
      <c r="I97" s="9">
        <f t="shared" si="5"/>
        <v>0</v>
      </c>
      <c r="J97" s="9">
        <f t="shared" si="6"/>
        <v>0</v>
      </c>
      <c r="K97" s="6">
        <v>183</v>
      </c>
      <c r="L97" s="6">
        <f t="shared" si="7"/>
        <v>487</v>
      </c>
      <c r="M97" s="6">
        <f t="shared" si="8"/>
        <v>0</v>
      </c>
      <c r="N97" s="11">
        <f t="shared" si="9"/>
        <v>0</v>
      </c>
    </row>
    <row r="98" spans="1:14">
      <c r="A98" s="6" t="s">
        <v>58</v>
      </c>
      <c r="B98" s="6">
        <v>4200</v>
      </c>
      <c r="C98" s="8">
        <v>4.4848883202999996</v>
      </c>
      <c r="D98" s="9">
        <v>0.41299999999999998</v>
      </c>
      <c r="E98" s="9">
        <v>54.65</v>
      </c>
      <c r="F98" s="9">
        <v>0.7</v>
      </c>
      <c r="G98" s="9">
        <v>0.09</v>
      </c>
      <c r="H98" s="6">
        <v>1</v>
      </c>
      <c r="I98" s="9">
        <f t="shared" si="5"/>
        <v>0.7</v>
      </c>
      <c r="J98" s="9">
        <f t="shared" si="6"/>
        <v>0.09</v>
      </c>
      <c r="K98" s="6">
        <v>3903</v>
      </c>
      <c r="L98" s="6">
        <f t="shared" si="7"/>
        <v>10405</v>
      </c>
      <c r="M98" s="6">
        <f t="shared" si="8"/>
        <v>16</v>
      </c>
      <c r="N98" s="11">
        <f t="shared" si="9"/>
        <v>2.1</v>
      </c>
    </row>
    <row r="99" spans="1:14">
      <c r="A99" s="6" t="s">
        <v>58</v>
      </c>
      <c r="B99" s="6">
        <v>3200</v>
      </c>
      <c r="C99" s="8">
        <v>6.8384192100000005E-2</v>
      </c>
      <c r="D99" s="9">
        <v>0.4</v>
      </c>
      <c r="E99" s="9">
        <v>54.65</v>
      </c>
      <c r="F99" s="9">
        <v>1.2</v>
      </c>
      <c r="G99" s="9">
        <v>6.4000000000000001E-2</v>
      </c>
      <c r="H99" s="6">
        <v>1</v>
      </c>
      <c r="I99" s="9">
        <f t="shared" si="5"/>
        <v>1.2</v>
      </c>
      <c r="J99" s="9">
        <f t="shared" si="6"/>
        <v>6.4000000000000001E-2</v>
      </c>
      <c r="K99" s="6">
        <v>1158</v>
      </c>
      <c r="L99" s="6">
        <f t="shared" si="7"/>
        <v>154</v>
      </c>
      <c r="M99" s="6">
        <f t="shared" si="8"/>
        <v>0</v>
      </c>
      <c r="N99" s="11">
        <f t="shared" si="9"/>
        <v>0</v>
      </c>
    </row>
    <row r="100" spans="1:14">
      <c r="A100" s="6" t="s">
        <v>58</v>
      </c>
      <c r="B100" s="6">
        <v>6460</v>
      </c>
      <c r="C100" s="8">
        <v>0.93605658810000003</v>
      </c>
      <c r="D100" s="9">
        <v>0.30299999999999999</v>
      </c>
      <c r="E100" s="9">
        <v>54.65</v>
      </c>
      <c r="F100" s="9">
        <v>0</v>
      </c>
      <c r="G100" s="9">
        <v>0</v>
      </c>
      <c r="H100" s="6">
        <v>1</v>
      </c>
      <c r="I100" s="9">
        <f t="shared" si="5"/>
        <v>0</v>
      </c>
      <c r="J100" s="9">
        <f t="shared" si="6"/>
        <v>0</v>
      </c>
      <c r="K100" s="6">
        <v>598</v>
      </c>
      <c r="L100" s="6">
        <f t="shared" si="7"/>
        <v>1593</v>
      </c>
      <c r="M100" s="6">
        <f t="shared" si="8"/>
        <v>0</v>
      </c>
      <c r="N100" s="11">
        <f t="shared" si="9"/>
        <v>0</v>
      </c>
    </row>
    <row r="101" spans="1:14">
      <c r="A101" s="6" t="s">
        <v>58</v>
      </c>
      <c r="B101" s="6">
        <v>4200</v>
      </c>
      <c r="C101" s="8">
        <v>13.260524457100001</v>
      </c>
      <c r="D101" s="9">
        <v>0.10199999999999999</v>
      </c>
      <c r="E101" s="9">
        <v>54.65</v>
      </c>
      <c r="F101" s="9">
        <v>0.7</v>
      </c>
      <c r="G101" s="9">
        <v>0.09</v>
      </c>
      <c r="H101" s="6">
        <v>1</v>
      </c>
      <c r="I101" s="9">
        <f t="shared" si="5"/>
        <v>0.7</v>
      </c>
      <c r="J101" s="9">
        <f t="shared" si="6"/>
        <v>0.09</v>
      </c>
      <c r="K101" s="6">
        <v>2944</v>
      </c>
      <c r="L101" s="6">
        <f t="shared" si="7"/>
        <v>7598</v>
      </c>
      <c r="M101" s="6">
        <f t="shared" si="8"/>
        <v>12</v>
      </c>
      <c r="N101" s="11">
        <f t="shared" si="9"/>
        <v>1.5</v>
      </c>
    </row>
    <row r="102" spans="1:14">
      <c r="A102" s="6" t="s">
        <v>58</v>
      </c>
      <c r="B102" s="6">
        <v>6410</v>
      </c>
      <c r="C102" s="8">
        <v>0.37826234110000001</v>
      </c>
      <c r="D102" s="9">
        <v>0.30299999999999999</v>
      </c>
      <c r="E102" s="9">
        <v>54.65</v>
      </c>
      <c r="F102" s="9">
        <v>0</v>
      </c>
      <c r="G102" s="9">
        <v>0</v>
      </c>
      <c r="H102" s="6">
        <v>1</v>
      </c>
      <c r="I102" s="9">
        <f t="shared" si="5"/>
        <v>0</v>
      </c>
      <c r="J102" s="9">
        <f t="shared" si="6"/>
        <v>0</v>
      </c>
      <c r="K102" s="6">
        <v>241</v>
      </c>
      <c r="L102" s="6">
        <f t="shared" si="7"/>
        <v>644</v>
      </c>
      <c r="M102" s="6">
        <f t="shared" si="8"/>
        <v>0</v>
      </c>
      <c r="N102" s="11">
        <f t="shared" si="9"/>
        <v>0</v>
      </c>
    </row>
    <row r="103" spans="1:14">
      <c r="A103" s="6" t="s">
        <v>58</v>
      </c>
      <c r="B103" s="6">
        <v>4200</v>
      </c>
      <c r="C103" s="8">
        <v>1.7174007E-3</v>
      </c>
      <c r="D103" s="9">
        <v>0.25800000000000001</v>
      </c>
      <c r="E103" s="9">
        <v>54.65</v>
      </c>
      <c r="F103" s="9">
        <v>0.7</v>
      </c>
      <c r="G103" s="9">
        <v>0.09</v>
      </c>
      <c r="H103" s="6">
        <v>1</v>
      </c>
      <c r="I103" s="9">
        <f t="shared" si="5"/>
        <v>0.7</v>
      </c>
      <c r="J103" s="9">
        <f t="shared" si="6"/>
        <v>0.09</v>
      </c>
      <c r="K103" s="6">
        <v>4</v>
      </c>
      <c r="L103" s="6">
        <f t="shared" si="7"/>
        <v>2</v>
      </c>
      <c r="M103" s="6">
        <f t="shared" si="8"/>
        <v>0</v>
      </c>
      <c r="N103" s="11">
        <f t="shared" si="9"/>
        <v>0</v>
      </c>
    </row>
    <row r="104" spans="1:14">
      <c r="A104" s="6" t="s">
        <v>58</v>
      </c>
      <c r="B104" s="6">
        <v>6420</v>
      </c>
      <c r="C104" s="8">
        <v>2.6671713199999999E-2</v>
      </c>
      <c r="D104" s="9">
        <v>0.191</v>
      </c>
      <c r="E104" s="9">
        <v>54.65</v>
      </c>
      <c r="F104" s="9">
        <v>0</v>
      </c>
      <c r="G104" s="9">
        <v>0</v>
      </c>
      <c r="H104" s="6">
        <v>1</v>
      </c>
      <c r="I104" s="9">
        <f t="shared" si="5"/>
        <v>0</v>
      </c>
      <c r="J104" s="9">
        <f t="shared" si="6"/>
        <v>0</v>
      </c>
      <c r="K104" s="6">
        <v>550</v>
      </c>
      <c r="L104" s="6">
        <f t="shared" si="7"/>
        <v>29</v>
      </c>
      <c r="M104" s="6">
        <f t="shared" si="8"/>
        <v>0</v>
      </c>
      <c r="N104" s="11">
        <f t="shared" si="9"/>
        <v>0</v>
      </c>
    </row>
    <row r="105" spans="1:14">
      <c r="A105" s="6" t="s">
        <v>58</v>
      </c>
      <c r="B105" s="6">
        <v>6460</v>
      </c>
      <c r="C105" s="8">
        <v>3.04324E-5</v>
      </c>
      <c r="D105" s="9">
        <v>0.30299999999999999</v>
      </c>
      <c r="E105" s="9">
        <v>54.65</v>
      </c>
      <c r="F105" s="9">
        <v>0</v>
      </c>
      <c r="G105" s="9">
        <v>0</v>
      </c>
      <c r="H105" s="6">
        <v>1</v>
      </c>
      <c r="I105" s="9">
        <f t="shared" si="5"/>
        <v>0</v>
      </c>
      <c r="J105" s="9">
        <f t="shared" si="6"/>
        <v>0</v>
      </c>
      <c r="K105" s="6">
        <v>0</v>
      </c>
      <c r="L105" s="6">
        <f t="shared" si="7"/>
        <v>0</v>
      </c>
      <c r="M105" s="6">
        <f t="shared" si="8"/>
        <v>0</v>
      </c>
      <c r="N105" s="11">
        <f t="shared" si="9"/>
        <v>0</v>
      </c>
    </row>
    <row r="106" spans="1:14">
      <c r="A106" s="6" t="s">
        <v>58</v>
      </c>
      <c r="B106" s="6">
        <v>3200</v>
      </c>
      <c r="C106" s="8">
        <v>1.7933158300000002E-2</v>
      </c>
      <c r="D106" s="9">
        <v>0.4</v>
      </c>
      <c r="E106" s="9">
        <v>54.65</v>
      </c>
      <c r="F106" s="9">
        <v>1.2</v>
      </c>
      <c r="G106" s="9">
        <v>6.4000000000000001E-2</v>
      </c>
      <c r="H106" s="6">
        <v>1</v>
      </c>
      <c r="I106" s="9">
        <f t="shared" si="5"/>
        <v>1.2</v>
      </c>
      <c r="J106" s="9">
        <f t="shared" si="6"/>
        <v>6.4000000000000001E-2</v>
      </c>
      <c r="K106" s="6">
        <v>25</v>
      </c>
      <c r="L106" s="6">
        <f t="shared" si="7"/>
        <v>40</v>
      </c>
      <c r="M106" s="6">
        <f t="shared" si="8"/>
        <v>0</v>
      </c>
      <c r="N106" s="11">
        <f t="shared" si="9"/>
        <v>0</v>
      </c>
    </row>
    <row r="107" spans="1:14">
      <c r="A107" s="6" t="s">
        <v>58</v>
      </c>
      <c r="B107" s="6">
        <v>6460</v>
      </c>
      <c r="C107" s="8">
        <v>0.27993881539999999</v>
      </c>
      <c r="D107" s="9">
        <v>0.30299999999999999</v>
      </c>
      <c r="E107" s="9">
        <v>54.65</v>
      </c>
      <c r="F107" s="9">
        <v>0</v>
      </c>
      <c r="G107" s="9">
        <v>0</v>
      </c>
      <c r="H107" s="6">
        <v>1</v>
      </c>
      <c r="I107" s="9">
        <f t="shared" si="5"/>
        <v>0</v>
      </c>
      <c r="J107" s="9">
        <f t="shared" si="6"/>
        <v>0</v>
      </c>
      <c r="K107" s="6">
        <v>1476</v>
      </c>
      <c r="L107" s="6">
        <f t="shared" si="7"/>
        <v>476</v>
      </c>
      <c r="M107" s="6">
        <f t="shared" si="8"/>
        <v>0</v>
      </c>
      <c r="N107" s="11">
        <f t="shared" si="9"/>
        <v>0</v>
      </c>
    </row>
    <row r="108" spans="1:14">
      <c r="A108" s="6" t="s">
        <v>58</v>
      </c>
      <c r="B108" s="6">
        <v>6410</v>
      </c>
      <c r="C108" s="8">
        <v>25.054154111100001</v>
      </c>
      <c r="D108" s="9">
        <v>0.30299999999999999</v>
      </c>
      <c r="E108" s="9">
        <v>54.65</v>
      </c>
      <c r="F108" s="9">
        <v>0</v>
      </c>
      <c r="G108" s="9">
        <v>0</v>
      </c>
      <c r="H108" s="6">
        <v>1</v>
      </c>
      <c r="I108" s="9">
        <f t="shared" si="5"/>
        <v>0</v>
      </c>
      <c r="J108" s="9">
        <f t="shared" si="6"/>
        <v>0</v>
      </c>
      <c r="K108" s="6">
        <v>15995</v>
      </c>
      <c r="L108" s="6">
        <f t="shared" si="7"/>
        <v>42645</v>
      </c>
      <c r="M108" s="6">
        <f t="shared" si="8"/>
        <v>0</v>
      </c>
      <c r="N108" s="11">
        <f t="shared" si="9"/>
        <v>0</v>
      </c>
    </row>
    <row r="109" spans="1:14">
      <c r="A109" s="6" t="s">
        <v>58</v>
      </c>
      <c r="B109" s="6">
        <v>6410</v>
      </c>
      <c r="C109" s="8">
        <v>1.63099066E-2</v>
      </c>
      <c r="D109" s="9">
        <v>0.30299999999999999</v>
      </c>
      <c r="E109" s="9">
        <v>54.65</v>
      </c>
      <c r="F109" s="9">
        <v>0</v>
      </c>
      <c r="G109" s="9">
        <v>0</v>
      </c>
      <c r="H109" s="6">
        <v>1</v>
      </c>
      <c r="I109" s="9">
        <f t="shared" si="5"/>
        <v>0</v>
      </c>
      <c r="J109" s="9">
        <f t="shared" si="6"/>
        <v>0</v>
      </c>
      <c r="K109" s="6">
        <v>10</v>
      </c>
      <c r="L109" s="6">
        <f t="shared" si="7"/>
        <v>28</v>
      </c>
      <c r="M109" s="6">
        <f t="shared" si="8"/>
        <v>0</v>
      </c>
      <c r="N109" s="11">
        <f t="shared" si="9"/>
        <v>0</v>
      </c>
    </row>
    <row r="110" spans="1:14">
      <c r="A110" s="6" t="s">
        <v>58</v>
      </c>
      <c r="B110" s="6">
        <v>4200</v>
      </c>
      <c r="C110" s="8">
        <v>8.1891799999999994E-5</v>
      </c>
      <c r="D110" s="9">
        <v>0.41299999999999998</v>
      </c>
      <c r="E110" s="9">
        <v>54.65</v>
      </c>
      <c r="F110" s="9">
        <v>0.7</v>
      </c>
      <c r="G110" s="9">
        <v>0.09</v>
      </c>
      <c r="H110" s="6">
        <v>1</v>
      </c>
      <c r="I110" s="9">
        <f t="shared" si="5"/>
        <v>0.7</v>
      </c>
      <c r="J110" s="9">
        <f t="shared" si="6"/>
        <v>0.09</v>
      </c>
      <c r="K110" s="6">
        <v>0</v>
      </c>
      <c r="L110" s="6">
        <f t="shared" si="7"/>
        <v>0</v>
      </c>
      <c r="M110" s="6">
        <f t="shared" si="8"/>
        <v>0</v>
      </c>
      <c r="N110" s="11">
        <f t="shared" si="9"/>
        <v>0</v>
      </c>
    </row>
    <row r="111" spans="1:14">
      <c r="A111" s="6" t="s">
        <v>58</v>
      </c>
      <c r="B111" s="6">
        <v>6410</v>
      </c>
      <c r="C111" s="8">
        <v>2.1817844400000001E-2</v>
      </c>
      <c r="D111" s="9">
        <v>0.191</v>
      </c>
      <c r="E111" s="9">
        <v>54.65</v>
      </c>
      <c r="F111" s="9">
        <v>0</v>
      </c>
      <c r="G111" s="9">
        <v>0</v>
      </c>
      <c r="H111" s="6">
        <v>1</v>
      </c>
      <c r="I111" s="9">
        <f t="shared" si="5"/>
        <v>0</v>
      </c>
      <c r="J111" s="9">
        <f t="shared" si="6"/>
        <v>0</v>
      </c>
      <c r="K111" s="6">
        <v>9</v>
      </c>
      <c r="L111" s="6">
        <f t="shared" si="7"/>
        <v>23</v>
      </c>
      <c r="M111" s="6">
        <f t="shared" si="8"/>
        <v>0</v>
      </c>
      <c r="N111" s="11">
        <f t="shared" si="9"/>
        <v>0</v>
      </c>
    </row>
    <row r="112" spans="1:14">
      <c r="A112" s="6" t="s">
        <v>58</v>
      </c>
      <c r="B112" s="6">
        <v>4200</v>
      </c>
      <c r="C112" s="8">
        <v>0.20539677589999999</v>
      </c>
      <c r="D112" s="9">
        <v>0.41299999999999998</v>
      </c>
      <c r="E112" s="9">
        <v>54.65</v>
      </c>
      <c r="F112" s="9">
        <v>0.7</v>
      </c>
      <c r="G112" s="9">
        <v>0.09</v>
      </c>
      <c r="H112" s="6">
        <v>1</v>
      </c>
      <c r="I112" s="9">
        <f t="shared" si="5"/>
        <v>0.7</v>
      </c>
      <c r="J112" s="9">
        <f t="shared" si="6"/>
        <v>0.09</v>
      </c>
      <c r="K112" s="6">
        <v>179</v>
      </c>
      <c r="L112" s="6">
        <f t="shared" si="7"/>
        <v>477</v>
      </c>
      <c r="M112" s="6">
        <f t="shared" si="8"/>
        <v>1</v>
      </c>
      <c r="N112" s="11">
        <f t="shared" si="9"/>
        <v>0.1</v>
      </c>
    </row>
    <row r="113" spans="1:14">
      <c r="A113" s="6" t="s">
        <v>58</v>
      </c>
      <c r="B113" s="6">
        <v>5200</v>
      </c>
      <c r="C113" s="8">
        <v>1.0531276582</v>
      </c>
      <c r="D113" s="9">
        <v>0.5</v>
      </c>
      <c r="E113" s="9">
        <v>54.65</v>
      </c>
      <c r="F113" s="9">
        <v>0.6</v>
      </c>
      <c r="G113" s="9">
        <v>0.11</v>
      </c>
      <c r="H113" s="6">
        <v>1</v>
      </c>
      <c r="I113" s="9">
        <f t="shared" si="5"/>
        <v>0.6</v>
      </c>
      <c r="J113" s="9">
        <f t="shared" si="6"/>
        <v>0.11</v>
      </c>
      <c r="K113" s="6">
        <v>1109</v>
      </c>
      <c r="L113" s="6">
        <f t="shared" si="7"/>
        <v>2958</v>
      </c>
      <c r="M113" s="6">
        <f t="shared" si="8"/>
        <v>4</v>
      </c>
      <c r="N113" s="11">
        <f t="shared" si="9"/>
        <v>0.7</v>
      </c>
    </row>
    <row r="114" spans="1:14">
      <c r="A114" s="6" t="s">
        <v>58</v>
      </c>
      <c r="B114" s="6">
        <v>7430</v>
      </c>
      <c r="C114" s="8">
        <v>0.6440163672</v>
      </c>
      <c r="D114" s="9">
        <v>0.16900000000000001</v>
      </c>
      <c r="E114" s="9">
        <v>54.65</v>
      </c>
      <c r="F114" s="9">
        <v>1.25</v>
      </c>
      <c r="G114" s="9">
        <v>0.20200000000000001</v>
      </c>
      <c r="H114" s="6">
        <v>1</v>
      </c>
      <c r="I114" s="9">
        <f t="shared" si="5"/>
        <v>1.25</v>
      </c>
      <c r="J114" s="9">
        <f t="shared" si="6"/>
        <v>0.20200000000000001</v>
      </c>
      <c r="K114" s="6">
        <v>699</v>
      </c>
      <c r="L114" s="6">
        <f t="shared" si="7"/>
        <v>611</v>
      </c>
      <c r="M114" s="6">
        <f t="shared" si="8"/>
        <v>2</v>
      </c>
      <c r="N114" s="11">
        <f t="shared" si="9"/>
        <v>0.3</v>
      </c>
    </row>
    <row r="115" spans="1:14">
      <c r="A115" s="6" t="s">
        <v>58</v>
      </c>
      <c r="B115" s="6">
        <v>7430</v>
      </c>
      <c r="C115" s="8">
        <v>4.3815609000000004E-3</v>
      </c>
      <c r="D115" s="9">
        <v>0.16900000000000001</v>
      </c>
      <c r="E115" s="9">
        <v>54.65</v>
      </c>
      <c r="F115" s="9">
        <v>1.25</v>
      </c>
      <c r="G115" s="9">
        <v>0.20200000000000001</v>
      </c>
      <c r="H115" s="6">
        <v>1</v>
      </c>
      <c r="I115" s="9">
        <f t="shared" si="5"/>
        <v>1.25</v>
      </c>
      <c r="J115" s="9">
        <f t="shared" si="6"/>
        <v>0.20200000000000001</v>
      </c>
      <c r="K115" s="6">
        <v>7</v>
      </c>
      <c r="L115" s="6">
        <f t="shared" si="7"/>
        <v>4</v>
      </c>
      <c r="M115" s="6">
        <f t="shared" si="8"/>
        <v>0</v>
      </c>
      <c r="N115" s="11">
        <f t="shared" si="9"/>
        <v>0</v>
      </c>
    </row>
    <row r="116" spans="1:14">
      <c r="A116" s="6" t="s">
        <v>58</v>
      </c>
      <c r="B116" s="6">
        <v>3200</v>
      </c>
      <c r="C116" s="8">
        <v>1.0745790788</v>
      </c>
      <c r="D116" s="9">
        <v>0.4</v>
      </c>
      <c r="E116" s="9">
        <v>54.65</v>
      </c>
      <c r="F116" s="9">
        <v>1.2</v>
      </c>
      <c r="G116" s="9">
        <v>6.4000000000000001E-2</v>
      </c>
      <c r="H116" s="6">
        <v>1</v>
      </c>
      <c r="I116" s="9">
        <f t="shared" si="5"/>
        <v>1.2</v>
      </c>
      <c r="J116" s="9">
        <f t="shared" si="6"/>
        <v>6.4000000000000001E-2</v>
      </c>
      <c r="K116" s="6">
        <v>6269</v>
      </c>
      <c r="L116" s="6">
        <f t="shared" si="7"/>
        <v>2415</v>
      </c>
      <c r="M116" s="6">
        <f t="shared" si="8"/>
        <v>6</v>
      </c>
      <c r="N116" s="11">
        <f t="shared" si="9"/>
        <v>0.3</v>
      </c>
    </row>
    <row r="117" spans="1:14">
      <c r="A117" s="6" t="s">
        <v>58</v>
      </c>
      <c r="B117" s="6">
        <v>6410</v>
      </c>
      <c r="C117" s="8">
        <v>4.9033830200000003E-2</v>
      </c>
      <c r="D117" s="9">
        <v>0.30299999999999999</v>
      </c>
      <c r="E117" s="9">
        <v>54.65</v>
      </c>
      <c r="F117" s="9">
        <v>0</v>
      </c>
      <c r="G117" s="9">
        <v>0</v>
      </c>
      <c r="H117" s="6">
        <v>1</v>
      </c>
      <c r="I117" s="9">
        <f t="shared" si="5"/>
        <v>0</v>
      </c>
      <c r="J117" s="9">
        <f t="shared" si="6"/>
        <v>0</v>
      </c>
      <c r="K117" s="6">
        <v>31</v>
      </c>
      <c r="L117" s="6">
        <f t="shared" si="7"/>
        <v>83</v>
      </c>
      <c r="M117" s="6">
        <f t="shared" si="8"/>
        <v>0</v>
      </c>
      <c r="N117" s="11">
        <f t="shared" si="9"/>
        <v>0</v>
      </c>
    </row>
    <row r="118" spans="1:14">
      <c r="A118" s="6" t="s">
        <v>58</v>
      </c>
      <c r="B118" s="6">
        <v>3200</v>
      </c>
      <c r="C118" s="8">
        <v>0.25362626669999999</v>
      </c>
      <c r="D118" s="9">
        <v>0.4</v>
      </c>
      <c r="E118" s="9">
        <v>54.65</v>
      </c>
      <c r="F118" s="9">
        <v>1.2</v>
      </c>
      <c r="G118" s="9">
        <v>6.4000000000000001E-2</v>
      </c>
      <c r="H118" s="6">
        <v>1</v>
      </c>
      <c r="I118" s="9">
        <f t="shared" si="5"/>
        <v>1.2</v>
      </c>
      <c r="J118" s="9">
        <f t="shared" si="6"/>
        <v>6.4000000000000001E-2</v>
      </c>
      <c r="K118" s="6">
        <v>214</v>
      </c>
      <c r="L118" s="6">
        <f t="shared" si="7"/>
        <v>570</v>
      </c>
      <c r="M118" s="6">
        <f t="shared" si="8"/>
        <v>2</v>
      </c>
      <c r="N118" s="11">
        <f t="shared" si="9"/>
        <v>0.1</v>
      </c>
    </row>
    <row r="119" spans="1:14">
      <c r="A119" s="6" t="s">
        <v>58</v>
      </c>
      <c r="B119" s="6">
        <v>6440</v>
      </c>
      <c r="C119" s="8">
        <v>0.76210294359999997</v>
      </c>
      <c r="D119" s="9">
        <v>0.30299999999999999</v>
      </c>
      <c r="E119" s="9">
        <v>54.65</v>
      </c>
      <c r="F119" s="9">
        <v>0</v>
      </c>
      <c r="G119" s="9">
        <v>0</v>
      </c>
      <c r="H119" s="6">
        <v>1</v>
      </c>
      <c r="I119" s="9">
        <f t="shared" si="5"/>
        <v>0</v>
      </c>
      <c r="J119" s="9">
        <f t="shared" si="6"/>
        <v>0</v>
      </c>
      <c r="K119" s="6">
        <v>487</v>
      </c>
      <c r="L119" s="6">
        <f t="shared" si="7"/>
        <v>1297</v>
      </c>
      <c r="M119" s="6">
        <f t="shared" si="8"/>
        <v>0</v>
      </c>
      <c r="N119" s="11">
        <f t="shared" si="9"/>
        <v>0</v>
      </c>
    </row>
    <row r="120" spans="1:14">
      <c r="A120" s="6" t="s">
        <v>58</v>
      </c>
      <c r="B120" s="6">
        <v>6410</v>
      </c>
      <c r="C120" s="8">
        <v>1.5556683861</v>
      </c>
      <c r="D120" s="9">
        <v>0.30299999999999999</v>
      </c>
      <c r="E120" s="9">
        <v>54.65</v>
      </c>
      <c r="F120" s="9">
        <v>0</v>
      </c>
      <c r="G120" s="9">
        <v>0</v>
      </c>
      <c r="H120" s="6">
        <v>1</v>
      </c>
      <c r="I120" s="9">
        <f t="shared" si="5"/>
        <v>0</v>
      </c>
      <c r="J120" s="9">
        <f t="shared" si="6"/>
        <v>0</v>
      </c>
      <c r="K120" s="6">
        <v>993</v>
      </c>
      <c r="L120" s="6">
        <f t="shared" si="7"/>
        <v>2648</v>
      </c>
      <c r="M120" s="6">
        <f t="shared" si="8"/>
        <v>0</v>
      </c>
      <c r="N120" s="11">
        <f t="shared" si="9"/>
        <v>0</v>
      </c>
    </row>
    <row r="121" spans="1:14">
      <c r="A121" s="6" t="s">
        <v>58</v>
      </c>
      <c r="B121" s="6">
        <v>6410</v>
      </c>
      <c r="C121" s="8">
        <v>0.1076464322</v>
      </c>
      <c r="D121" s="9">
        <v>0.30299999999999999</v>
      </c>
      <c r="E121" s="9">
        <v>54.65</v>
      </c>
      <c r="F121" s="9">
        <v>0</v>
      </c>
      <c r="G121" s="9">
        <v>0</v>
      </c>
      <c r="H121" s="6">
        <v>1</v>
      </c>
      <c r="I121" s="9">
        <f t="shared" si="5"/>
        <v>0</v>
      </c>
      <c r="J121" s="9">
        <f t="shared" si="6"/>
        <v>0</v>
      </c>
      <c r="K121" s="6">
        <v>69</v>
      </c>
      <c r="L121" s="6">
        <f t="shared" si="7"/>
        <v>183</v>
      </c>
      <c r="M121" s="6">
        <f t="shared" si="8"/>
        <v>0</v>
      </c>
      <c r="N121" s="11">
        <f t="shared" si="9"/>
        <v>0</v>
      </c>
    </row>
    <row r="122" spans="1:14">
      <c r="A122" s="6" t="s">
        <v>58</v>
      </c>
      <c r="B122" s="6">
        <v>7430</v>
      </c>
      <c r="C122" s="8">
        <v>0.437871344</v>
      </c>
      <c r="D122" s="9">
        <v>0.16900000000000001</v>
      </c>
      <c r="E122" s="9">
        <v>54.65</v>
      </c>
      <c r="F122" s="9">
        <v>1.25</v>
      </c>
      <c r="G122" s="9">
        <v>0.20200000000000001</v>
      </c>
      <c r="H122" s="6">
        <v>1</v>
      </c>
      <c r="I122" s="9">
        <f t="shared" si="5"/>
        <v>1.25</v>
      </c>
      <c r="J122" s="9">
        <f t="shared" si="6"/>
        <v>0.20200000000000001</v>
      </c>
      <c r="K122" s="6">
        <v>1079</v>
      </c>
      <c r="L122" s="6">
        <f t="shared" si="7"/>
        <v>416</v>
      </c>
      <c r="M122" s="6">
        <f t="shared" si="8"/>
        <v>1</v>
      </c>
      <c r="N122" s="11">
        <f t="shared" si="9"/>
        <v>0.2</v>
      </c>
    </row>
    <row r="123" spans="1:14">
      <c r="A123" s="6" t="s">
        <v>58</v>
      </c>
      <c r="B123" s="6">
        <v>6410</v>
      </c>
      <c r="C123" s="8">
        <v>2.4027623800000002E-2</v>
      </c>
      <c r="D123" s="9">
        <v>0.30299999999999999</v>
      </c>
      <c r="E123" s="9">
        <v>54.65</v>
      </c>
      <c r="F123" s="9">
        <v>0</v>
      </c>
      <c r="G123" s="9">
        <v>0</v>
      </c>
      <c r="H123" s="6">
        <v>1</v>
      </c>
      <c r="I123" s="9">
        <f t="shared" si="5"/>
        <v>0</v>
      </c>
      <c r="J123" s="9">
        <f t="shared" si="6"/>
        <v>0</v>
      </c>
      <c r="K123" s="6">
        <v>15</v>
      </c>
      <c r="L123" s="6">
        <f t="shared" si="7"/>
        <v>41</v>
      </c>
      <c r="M123" s="6">
        <f t="shared" si="8"/>
        <v>0</v>
      </c>
      <c r="N123" s="11">
        <f t="shared" si="9"/>
        <v>0</v>
      </c>
    </row>
    <row r="124" spans="1:14">
      <c r="A124" s="6" t="s">
        <v>58</v>
      </c>
      <c r="B124" s="6">
        <v>6460</v>
      </c>
      <c r="C124" s="8">
        <v>7.6273976600000001E-2</v>
      </c>
      <c r="D124" s="9">
        <v>0.30299999999999999</v>
      </c>
      <c r="E124" s="9">
        <v>54.65</v>
      </c>
      <c r="F124" s="9">
        <v>0</v>
      </c>
      <c r="G124" s="9">
        <v>0</v>
      </c>
      <c r="H124" s="6">
        <v>1</v>
      </c>
      <c r="I124" s="9">
        <f t="shared" si="5"/>
        <v>0</v>
      </c>
      <c r="J124" s="9">
        <f t="shared" si="6"/>
        <v>0</v>
      </c>
      <c r="K124" s="6">
        <v>153</v>
      </c>
      <c r="L124" s="6">
        <f t="shared" si="7"/>
        <v>130</v>
      </c>
      <c r="M124" s="6">
        <f t="shared" si="8"/>
        <v>0</v>
      </c>
      <c r="N124" s="11">
        <f t="shared" si="9"/>
        <v>0</v>
      </c>
    </row>
    <row r="125" spans="1:14">
      <c r="A125" s="6" t="s">
        <v>58</v>
      </c>
      <c r="B125" s="6">
        <v>7430</v>
      </c>
      <c r="C125" s="8">
        <v>0.110452167</v>
      </c>
      <c r="D125" s="9">
        <v>0.16900000000000001</v>
      </c>
      <c r="E125" s="9">
        <v>54.65</v>
      </c>
      <c r="F125" s="9">
        <v>1.25</v>
      </c>
      <c r="G125" s="9">
        <v>0.20200000000000001</v>
      </c>
      <c r="H125" s="6">
        <v>1</v>
      </c>
      <c r="I125" s="9">
        <f t="shared" si="5"/>
        <v>1.25</v>
      </c>
      <c r="J125" s="9">
        <f t="shared" si="6"/>
        <v>0.20200000000000001</v>
      </c>
      <c r="K125" s="6">
        <v>39</v>
      </c>
      <c r="L125" s="6">
        <f t="shared" si="7"/>
        <v>105</v>
      </c>
      <c r="M125" s="6">
        <f t="shared" si="8"/>
        <v>0</v>
      </c>
      <c r="N125" s="11">
        <f t="shared" si="9"/>
        <v>0</v>
      </c>
    </row>
    <row r="126" spans="1:14">
      <c r="A126" s="6" t="s">
        <v>58</v>
      </c>
      <c r="B126" s="6">
        <v>7430</v>
      </c>
      <c r="C126" s="8">
        <v>7.7463999999999992E-6</v>
      </c>
      <c r="D126" s="9">
        <v>0.16900000000000001</v>
      </c>
      <c r="E126" s="9">
        <v>54.65</v>
      </c>
      <c r="F126" s="9">
        <v>1.25</v>
      </c>
      <c r="G126" s="9">
        <v>0.20200000000000001</v>
      </c>
      <c r="H126" s="6">
        <v>1</v>
      </c>
      <c r="I126" s="9">
        <f t="shared" si="5"/>
        <v>1.25</v>
      </c>
      <c r="J126" s="9">
        <f t="shared" si="6"/>
        <v>0.20200000000000001</v>
      </c>
      <c r="K126" s="6">
        <v>190</v>
      </c>
      <c r="L126" s="6">
        <f t="shared" si="7"/>
        <v>0</v>
      </c>
      <c r="M126" s="6">
        <f t="shared" si="8"/>
        <v>0</v>
      </c>
      <c r="N126" s="11">
        <f t="shared" si="9"/>
        <v>0</v>
      </c>
    </row>
    <row r="127" spans="1:14">
      <c r="A127" s="6" t="s">
        <v>58</v>
      </c>
      <c r="B127" s="6">
        <v>6460</v>
      </c>
      <c r="C127" s="8">
        <v>6.3978264000000007E-2</v>
      </c>
      <c r="D127" s="9">
        <v>0.30299999999999999</v>
      </c>
      <c r="E127" s="9">
        <v>54.65</v>
      </c>
      <c r="F127" s="9">
        <v>0</v>
      </c>
      <c r="G127" s="9">
        <v>0</v>
      </c>
      <c r="H127" s="6">
        <v>1</v>
      </c>
      <c r="I127" s="9">
        <f t="shared" si="5"/>
        <v>0</v>
      </c>
      <c r="J127" s="9">
        <f t="shared" si="6"/>
        <v>0</v>
      </c>
      <c r="K127" s="6">
        <v>129</v>
      </c>
      <c r="L127" s="6">
        <f t="shared" si="7"/>
        <v>109</v>
      </c>
      <c r="M127" s="6">
        <f t="shared" si="8"/>
        <v>0</v>
      </c>
      <c r="N127" s="11">
        <f t="shared" si="9"/>
        <v>0</v>
      </c>
    </row>
    <row r="128" spans="1:14">
      <c r="A128" s="6" t="s">
        <v>58</v>
      </c>
      <c r="B128" s="6">
        <v>6460</v>
      </c>
      <c r="C128" s="8">
        <v>0.1110817083</v>
      </c>
      <c r="D128" s="9">
        <v>0.30299999999999999</v>
      </c>
      <c r="E128" s="9">
        <v>54.65</v>
      </c>
      <c r="F128" s="9">
        <v>0</v>
      </c>
      <c r="G128" s="9">
        <v>0</v>
      </c>
      <c r="H128" s="6">
        <v>1</v>
      </c>
      <c r="I128" s="9">
        <f t="shared" si="5"/>
        <v>0</v>
      </c>
      <c r="J128" s="9">
        <f t="shared" si="6"/>
        <v>0</v>
      </c>
      <c r="K128" s="6">
        <v>86</v>
      </c>
      <c r="L128" s="6">
        <f t="shared" si="7"/>
        <v>189</v>
      </c>
      <c r="M128" s="6">
        <f t="shared" si="8"/>
        <v>0</v>
      </c>
      <c r="N128" s="11">
        <f t="shared" si="9"/>
        <v>0</v>
      </c>
    </row>
    <row r="129" spans="1:14">
      <c r="A129" s="6" t="s">
        <v>58</v>
      </c>
      <c r="B129" s="6">
        <v>7430</v>
      </c>
      <c r="C129" s="8">
        <v>1.6228226700000001E-2</v>
      </c>
      <c r="D129" s="9">
        <v>0.16900000000000001</v>
      </c>
      <c r="E129" s="9">
        <v>54.65</v>
      </c>
      <c r="F129" s="9">
        <v>1.25</v>
      </c>
      <c r="G129" s="9">
        <v>0.20200000000000001</v>
      </c>
      <c r="H129" s="6">
        <v>1</v>
      </c>
      <c r="I129" s="9">
        <f t="shared" si="5"/>
        <v>1.25</v>
      </c>
      <c r="J129" s="9">
        <f t="shared" si="6"/>
        <v>0.20200000000000001</v>
      </c>
      <c r="K129" s="6">
        <v>7</v>
      </c>
      <c r="L129" s="6">
        <f t="shared" si="7"/>
        <v>15</v>
      </c>
      <c r="M129" s="6">
        <f t="shared" si="8"/>
        <v>0</v>
      </c>
      <c r="N129" s="11">
        <f t="shared" si="9"/>
        <v>0</v>
      </c>
    </row>
    <row r="130" spans="1:14">
      <c r="A130" s="6" t="s">
        <v>58</v>
      </c>
      <c r="B130" s="6">
        <v>7430</v>
      </c>
      <c r="C130" s="8">
        <v>2.7986569400000001E-2</v>
      </c>
      <c r="D130" s="9">
        <v>0.16900000000000001</v>
      </c>
      <c r="E130" s="9">
        <v>54.65</v>
      </c>
      <c r="F130" s="9">
        <v>1.25</v>
      </c>
      <c r="G130" s="9">
        <v>0.20200000000000001</v>
      </c>
      <c r="H130" s="6">
        <v>1</v>
      </c>
      <c r="I130" s="9">
        <f t="shared" si="5"/>
        <v>1.25</v>
      </c>
      <c r="J130" s="9">
        <f t="shared" si="6"/>
        <v>0.20200000000000001</v>
      </c>
      <c r="K130" s="6">
        <v>44</v>
      </c>
      <c r="L130" s="6">
        <f t="shared" si="7"/>
        <v>27</v>
      </c>
      <c r="M130" s="6">
        <f t="shared" si="8"/>
        <v>0</v>
      </c>
      <c r="N130" s="11">
        <f t="shared" si="9"/>
        <v>0</v>
      </c>
    </row>
    <row r="131" spans="1:14">
      <c r="A131" s="6" t="s">
        <v>58</v>
      </c>
      <c r="B131" s="6">
        <v>6410</v>
      </c>
      <c r="C131" s="8">
        <v>0.27463035619999998</v>
      </c>
      <c r="D131" s="9">
        <v>0.30299999999999999</v>
      </c>
      <c r="E131" s="9">
        <v>54.65</v>
      </c>
      <c r="F131" s="9">
        <v>0</v>
      </c>
      <c r="G131" s="9">
        <v>0</v>
      </c>
      <c r="H131" s="6">
        <v>1</v>
      </c>
      <c r="I131" s="9">
        <f t="shared" ref="I131:I137" si="10">F131</f>
        <v>0</v>
      </c>
      <c r="J131" s="9">
        <f t="shared" ref="J131:J137" si="11">G131</f>
        <v>0</v>
      </c>
      <c r="K131" s="6">
        <v>175</v>
      </c>
      <c r="L131" s="6">
        <f t="shared" ref="L131:L137" si="12">ROUND(E131*D131*C131*102.79,0)</f>
        <v>467</v>
      </c>
      <c r="M131" s="6">
        <f t="shared" ref="M131:M137" si="13">ROUND(I131*L131*0.002205,0)</f>
        <v>0</v>
      </c>
      <c r="N131" s="11">
        <f t="shared" ref="N131:N137" si="14">ROUND(J131*L131*0.002205,1)</f>
        <v>0</v>
      </c>
    </row>
    <row r="132" spans="1:14">
      <c r="A132" s="6" t="s">
        <v>58</v>
      </c>
      <c r="B132" s="6">
        <v>7430</v>
      </c>
      <c r="C132" s="8">
        <v>0.2499467266</v>
      </c>
      <c r="D132" s="9">
        <v>0.16900000000000001</v>
      </c>
      <c r="E132" s="9">
        <v>54.65</v>
      </c>
      <c r="F132" s="9">
        <v>1.25</v>
      </c>
      <c r="G132" s="9">
        <v>0.20200000000000001</v>
      </c>
      <c r="H132" s="6">
        <v>1</v>
      </c>
      <c r="I132" s="9">
        <f t="shared" si="10"/>
        <v>1.25</v>
      </c>
      <c r="J132" s="9">
        <f t="shared" si="11"/>
        <v>0.20200000000000001</v>
      </c>
      <c r="K132" s="6">
        <v>262</v>
      </c>
      <c r="L132" s="6">
        <f t="shared" si="12"/>
        <v>237</v>
      </c>
      <c r="M132" s="6">
        <f t="shared" si="13"/>
        <v>1</v>
      </c>
      <c r="N132" s="11">
        <f t="shared" si="14"/>
        <v>0.1</v>
      </c>
    </row>
    <row r="133" spans="1:14">
      <c r="A133" s="6" t="s">
        <v>58</v>
      </c>
      <c r="B133" s="6">
        <v>6410</v>
      </c>
      <c r="C133" s="8">
        <v>0.25746779479999998</v>
      </c>
      <c r="D133" s="9">
        <v>0.30299999999999999</v>
      </c>
      <c r="E133" s="9">
        <v>54.65</v>
      </c>
      <c r="F133" s="9">
        <v>0</v>
      </c>
      <c r="G133" s="9">
        <v>0</v>
      </c>
      <c r="H133" s="6">
        <v>1</v>
      </c>
      <c r="I133" s="9">
        <f t="shared" si="10"/>
        <v>0</v>
      </c>
      <c r="J133" s="9">
        <f t="shared" si="11"/>
        <v>0</v>
      </c>
      <c r="K133" s="6">
        <v>164</v>
      </c>
      <c r="L133" s="6">
        <f t="shared" si="12"/>
        <v>438</v>
      </c>
      <c r="M133" s="6">
        <f t="shared" si="13"/>
        <v>0</v>
      </c>
      <c r="N133" s="11">
        <f t="shared" si="14"/>
        <v>0</v>
      </c>
    </row>
    <row r="134" spans="1:14">
      <c r="A134" s="6" t="s">
        <v>58</v>
      </c>
      <c r="B134" s="6">
        <v>6410</v>
      </c>
      <c r="C134" s="8">
        <v>9.8739083300000002E-2</v>
      </c>
      <c r="D134" s="9">
        <v>0.30299999999999999</v>
      </c>
      <c r="E134" s="9">
        <v>54.65</v>
      </c>
      <c r="F134" s="9">
        <v>0</v>
      </c>
      <c r="G134" s="9">
        <v>0</v>
      </c>
      <c r="H134" s="6">
        <v>1</v>
      </c>
      <c r="I134" s="9">
        <f t="shared" si="10"/>
        <v>0</v>
      </c>
      <c r="J134" s="9">
        <f t="shared" si="11"/>
        <v>0</v>
      </c>
      <c r="K134" s="6">
        <v>63</v>
      </c>
      <c r="L134" s="6">
        <f t="shared" si="12"/>
        <v>168</v>
      </c>
      <c r="M134" s="6">
        <f t="shared" si="13"/>
        <v>0</v>
      </c>
      <c r="N134" s="11">
        <f t="shared" si="14"/>
        <v>0</v>
      </c>
    </row>
    <row r="135" spans="1:14">
      <c r="A135" s="6" t="s">
        <v>58</v>
      </c>
      <c r="B135" s="6">
        <v>7430</v>
      </c>
      <c r="C135" s="8">
        <v>4.7855066799999998E-2</v>
      </c>
      <c r="D135" s="9">
        <v>0.16900000000000001</v>
      </c>
      <c r="E135" s="9">
        <v>54.65</v>
      </c>
      <c r="F135" s="9">
        <v>1.25</v>
      </c>
      <c r="G135" s="9">
        <v>0.20200000000000001</v>
      </c>
      <c r="H135" s="6">
        <v>1</v>
      </c>
      <c r="I135" s="9">
        <f t="shared" si="10"/>
        <v>1.25</v>
      </c>
      <c r="J135" s="9">
        <f t="shared" si="11"/>
        <v>0.20200000000000001</v>
      </c>
      <c r="K135" s="6">
        <v>57</v>
      </c>
      <c r="L135" s="6">
        <f t="shared" si="12"/>
        <v>45</v>
      </c>
      <c r="M135" s="6">
        <f t="shared" si="13"/>
        <v>0</v>
      </c>
      <c r="N135" s="11">
        <f t="shared" si="14"/>
        <v>0</v>
      </c>
    </row>
    <row r="136" spans="1:14">
      <c r="A136" s="6" t="s">
        <v>58</v>
      </c>
      <c r="B136" s="6">
        <v>7430</v>
      </c>
      <c r="C136" s="8">
        <v>9.5781339000000007E-3</v>
      </c>
      <c r="D136" s="9">
        <v>0.16900000000000001</v>
      </c>
      <c r="E136" s="9">
        <v>54.65</v>
      </c>
      <c r="F136" s="9">
        <v>1.25</v>
      </c>
      <c r="G136" s="9">
        <v>0.20200000000000001</v>
      </c>
      <c r="H136" s="6">
        <v>1</v>
      </c>
      <c r="I136" s="9">
        <f t="shared" si="10"/>
        <v>1.25</v>
      </c>
      <c r="J136" s="9">
        <f t="shared" si="11"/>
        <v>0.20200000000000001</v>
      </c>
      <c r="K136" s="6">
        <v>79</v>
      </c>
      <c r="L136" s="6">
        <f t="shared" si="12"/>
        <v>9</v>
      </c>
      <c r="M136" s="6">
        <f t="shared" si="13"/>
        <v>0</v>
      </c>
      <c r="N136" s="11">
        <f t="shared" si="14"/>
        <v>0</v>
      </c>
    </row>
    <row r="137" spans="1:14">
      <c r="A137" s="6" t="s">
        <v>58</v>
      </c>
      <c r="B137" s="6">
        <v>6410</v>
      </c>
      <c r="C137" s="8">
        <v>3.3530357699999999E-2</v>
      </c>
      <c r="D137" s="9">
        <v>0.30299999999999999</v>
      </c>
      <c r="E137" s="9">
        <v>54.65</v>
      </c>
      <c r="F137" s="9">
        <v>0</v>
      </c>
      <c r="G137" s="9">
        <v>0</v>
      </c>
      <c r="H137" s="6">
        <v>1</v>
      </c>
      <c r="I137" s="9">
        <f t="shared" si="10"/>
        <v>0</v>
      </c>
      <c r="J137" s="9">
        <f t="shared" si="11"/>
        <v>0</v>
      </c>
      <c r="K137" s="6">
        <v>21</v>
      </c>
      <c r="L137" s="6">
        <f t="shared" si="12"/>
        <v>57</v>
      </c>
      <c r="M137" s="6">
        <f t="shared" si="13"/>
        <v>0</v>
      </c>
      <c r="N137" s="11">
        <f t="shared" si="14"/>
        <v>0</v>
      </c>
    </row>
    <row r="138" spans="1:14">
      <c r="C138" s="8">
        <f>SUM(C2:C137)</f>
        <v>259.69573377410012</v>
      </c>
      <c r="M138" s="6">
        <f>SUM(M2:M137)</f>
        <v>284</v>
      </c>
      <c r="N138" s="11">
        <f>SUM(N2:N137)</f>
        <v>22.900000000000002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471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7.28515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9" width="7.85546875" style="7" bestFit="1" customWidth="1"/>
    <col min="10" max="10" width="7.5703125" style="7" bestFit="1" customWidth="1"/>
    <col min="11" max="11" width="12.42578125" style="6" bestFit="1" customWidth="1"/>
    <col min="12" max="12" width="15" customWidth="1"/>
    <col min="13" max="14" width="9.28515625" bestFit="1" customWidth="1"/>
  </cols>
  <sheetData>
    <row r="1" spans="1:14" ht="30">
      <c r="A1" s="6" t="s">
        <v>57</v>
      </c>
      <c r="B1" s="6" t="s">
        <v>49</v>
      </c>
      <c r="C1" s="8" t="s">
        <v>56</v>
      </c>
      <c r="D1" s="7" t="s">
        <v>50</v>
      </c>
      <c r="E1" s="7" t="s">
        <v>55</v>
      </c>
      <c r="F1" s="7" t="s">
        <v>51</v>
      </c>
      <c r="G1" s="7" t="s">
        <v>52</v>
      </c>
      <c r="H1" s="6" t="s">
        <v>54</v>
      </c>
      <c r="I1" s="7" t="s">
        <v>59</v>
      </c>
      <c r="J1" s="7" t="s">
        <v>60</v>
      </c>
      <c r="K1" s="6" t="s">
        <v>53</v>
      </c>
      <c r="L1" s="10" t="s">
        <v>61</v>
      </c>
      <c r="M1" s="10" t="s">
        <v>62</v>
      </c>
      <c r="N1" s="10" t="s">
        <v>63</v>
      </c>
    </row>
    <row r="2" spans="1:14">
      <c r="A2" s="6" t="s">
        <v>58</v>
      </c>
      <c r="B2" s="6">
        <v>6120</v>
      </c>
      <c r="C2" s="8">
        <v>1.0251783646999999</v>
      </c>
      <c r="D2" s="9">
        <v>0.30299999999999999</v>
      </c>
      <c r="E2" s="9">
        <v>54.65</v>
      </c>
      <c r="F2" s="9">
        <v>0</v>
      </c>
      <c r="G2" s="9">
        <v>0</v>
      </c>
      <c r="H2" s="6">
        <v>1</v>
      </c>
      <c r="I2" s="9">
        <f>F2</f>
        <v>0</v>
      </c>
      <c r="J2" s="9">
        <f>G2</f>
        <v>0</v>
      </c>
      <c r="K2" s="6">
        <v>1610</v>
      </c>
      <c r="L2" s="6">
        <f>ROUND(E2*D2*C2*102.79,0)</f>
        <v>1745</v>
      </c>
      <c r="M2" s="6">
        <f>ROUND(I2*L2*0.002205,0)</f>
        <v>0</v>
      </c>
      <c r="N2" s="11">
        <f>ROUND(J2*L2*0.002205,1)</f>
        <v>0</v>
      </c>
    </row>
    <row r="3" spans="1:14">
      <c r="A3" s="6" t="s">
        <v>58</v>
      </c>
      <c r="B3" s="6">
        <v>6420</v>
      </c>
      <c r="C3" s="8">
        <v>2.5683629918999999</v>
      </c>
      <c r="D3" s="9">
        <v>0.30299999999999999</v>
      </c>
      <c r="E3" s="9">
        <v>54.65</v>
      </c>
      <c r="F3" s="9">
        <v>0</v>
      </c>
      <c r="G3" s="9">
        <v>0</v>
      </c>
      <c r="H3" s="6">
        <v>1</v>
      </c>
      <c r="I3" s="9">
        <f t="shared" ref="I3:I66" si="0">F3</f>
        <v>0</v>
      </c>
      <c r="J3" s="9">
        <f t="shared" ref="J3:J66" si="1">G3</f>
        <v>0</v>
      </c>
      <c r="K3" s="6">
        <v>1603</v>
      </c>
      <c r="L3" s="6">
        <f t="shared" ref="L3:L66" si="2">ROUND(E3*D3*C3*102.79,0)</f>
        <v>4372</v>
      </c>
      <c r="M3" s="6">
        <f t="shared" ref="M3:M66" si="3">ROUND(I3*L3*0.002205,0)</f>
        <v>0</v>
      </c>
      <c r="N3" s="11">
        <f t="shared" ref="N3:N66" si="4">ROUND(J3*L3*0.002205,1)</f>
        <v>0</v>
      </c>
    </row>
    <row r="4" spans="1:14">
      <c r="A4" s="6" t="s">
        <v>58</v>
      </c>
      <c r="B4" s="6">
        <v>6120</v>
      </c>
      <c r="C4" s="8">
        <v>0.1599108001</v>
      </c>
      <c r="D4" s="9">
        <v>0.30299999999999999</v>
      </c>
      <c r="E4" s="9">
        <v>54.65</v>
      </c>
      <c r="F4" s="9">
        <v>0</v>
      </c>
      <c r="G4" s="9">
        <v>0</v>
      </c>
      <c r="H4" s="6">
        <v>1</v>
      </c>
      <c r="I4" s="9">
        <f t="shared" si="0"/>
        <v>0</v>
      </c>
      <c r="J4" s="9">
        <f t="shared" si="1"/>
        <v>0</v>
      </c>
      <c r="K4" s="6">
        <v>100</v>
      </c>
      <c r="L4" s="6">
        <f t="shared" si="2"/>
        <v>272</v>
      </c>
      <c r="M4" s="6">
        <f t="shared" si="3"/>
        <v>0</v>
      </c>
      <c r="N4" s="11">
        <f t="shared" si="4"/>
        <v>0</v>
      </c>
    </row>
    <row r="5" spans="1:14">
      <c r="A5" s="6" t="s">
        <v>58</v>
      </c>
      <c r="B5" s="6">
        <v>6120</v>
      </c>
      <c r="C5" s="8">
        <v>13.319518431900001</v>
      </c>
      <c r="D5" s="9">
        <v>0.30299999999999999</v>
      </c>
      <c r="E5" s="9">
        <v>54.65</v>
      </c>
      <c r="F5" s="9">
        <v>0</v>
      </c>
      <c r="G5" s="9">
        <v>0</v>
      </c>
      <c r="H5" s="6">
        <v>1</v>
      </c>
      <c r="I5" s="9">
        <f t="shared" si="0"/>
        <v>0</v>
      </c>
      <c r="J5" s="9">
        <f t="shared" si="1"/>
        <v>0</v>
      </c>
      <c r="K5" s="6">
        <v>8495</v>
      </c>
      <c r="L5" s="6">
        <f t="shared" si="2"/>
        <v>22671</v>
      </c>
      <c r="M5" s="6">
        <f t="shared" si="3"/>
        <v>0</v>
      </c>
      <c r="N5" s="11">
        <f t="shared" si="4"/>
        <v>0</v>
      </c>
    </row>
    <row r="6" spans="1:14">
      <c r="A6" s="6" t="s">
        <v>58</v>
      </c>
      <c r="B6" s="6">
        <v>6420</v>
      </c>
      <c r="C6" s="8">
        <v>2.0491883299999999E-2</v>
      </c>
      <c r="D6" s="9">
        <v>0.30299999999999999</v>
      </c>
      <c r="E6" s="9">
        <v>54.65</v>
      </c>
      <c r="F6" s="9">
        <v>0</v>
      </c>
      <c r="G6" s="9">
        <v>0</v>
      </c>
      <c r="H6" s="6">
        <v>1</v>
      </c>
      <c r="I6" s="9">
        <f t="shared" si="0"/>
        <v>0</v>
      </c>
      <c r="J6" s="9">
        <f t="shared" si="1"/>
        <v>0</v>
      </c>
      <c r="K6" s="6">
        <v>13</v>
      </c>
      <c r="L6" s="6">
        <f t="shared" si="2"/>
        <v>35</v>
      </c>
      <c r="M6" s="6">
        <f t="shared" si="3"/>
        <v>0</v>
      </c>
      <c r="N6" s="11">
        <f t="shared" si="4"/>
        <v>0</v>
      </c>
    </row>
    <row r="7" spans="1:14">
      <c r="A7" s="6" t="s">
        <v>58</v>
      </c>
      <c r="B7" s="6">
        <v>6181</v>
      </c>
      <c r="C7" s="8">
        <v>2.8689760200000001E-2</v>
      </c>
      <c r="D7" s="9">
        <v>0.30299999999999999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8148</v>
      </c>
      <c r="L7" s="6">
        <f t="shared" si="2"/>
        <v>49</v>
      </c>
      <c r="M7" s="6">
        <f t="shared" si="3"/>
        <v>0</v>
      </c>
      <c r="N7" s="11">
        <f t="shared" si="4"/>
        <v>0</v>
      </c>
    </row>
    <row r="8" spans="1:14">
      <c r="A8" s="6" t="s">
        <v>58</v>
      </c>
      <c r="B8" s="6">
        <v>6170</v>
      </c>
      <c r="C8" s="8">
        <v>3.1021131837000002</v>
      </c>
      <c r="D8" s="9">
        <v>0.30299999999999999</v>
      </c>
      <c r="E8" s="9">
        <v>54.65</v>
      </c>
      <c r="F8" s="9">
        <v>0</v>
      </c>
      <c r="G8" s="9">
        <v>0</v>
      </c>
      <c r="H8" s="6">
        <v>1</v>
      </c>
      <c r="I8" s="9">
        <f t="shared" si="0"/>
        <v>0</v>
      </c>
      <c r="J8" s="9">
        <f t="shared" si="1"/>
        <v>0</v>
      </c>
      <c r="K8" s="6">
        <v>2561</v>
      </c>
      <c r="L8" s="6">
        <f t="shared" si="2"/>
        <v>5280</v>
      </c>
      <c r="M8" s="6">
        <f t="shared" si="3"/>
        <v>0</v>
      </c>
      <c r="N8" s="11">
        <f t="shared" si="4"/>
        <v>0</v>
      </c>
    </row>
    <row r="9" spans="1:14">
      <c r="A9" s="6" t="s">
        <v>58</v>
      </c>
      <c r="B9" s="6">
        <v>6420</v>
      </c>
      <c r="C9" s="8">
        <v>0.2039051962</v>
      </c>
      <c r="D9" s="9">
        <v>0.30299999999999999</v>
      </c>
      <c r="E9" s="9">
        <v>54.65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127</v>
      </c>
      <c r="L9" s="6">
        <f t="shared" si="2"/>
        <v>347</v>
      </c>
      <c r="M9" s="6">
        <f t="shared" si="3"/>
        <v>0</v>
      </c>
      <c r="N9" s="11">
        <f t="shared" si="4"/>
        <v>0</v>
      </c>
    </row>
    <row r="10" spans="1:14">
      <c r="A10" s="6" t="s">
        <v>58</v>
      </c>
      <c r="B10" s="6">
        <v>6120</v>
      </c>
      <c r="C10" s="8">
        <v>2.5181523068999998</v>
      </c>
      <c r="D10" s="9">
        <v>0.30299999999999999</v>
      </c>
      <c r="E10" s="9">
        <v>54.65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1676</v>
      </c>
      <c r="L10" s="6">
        <f t="shared" si="2"/>
        <v>4286</v>
      </c>
      <c r="M10" s="6">
        <f t="shared" si="3"/>
        <v>0</v>
      </c>
      <c r="N10" s="11">
        <f t="shared" si="4"/>
        <v>0</v>
      </c>
    </row>
    <row r="11" spans="1:14">
      <c r="A11" s="6" t="s">
        <v>58</v>
      </c>
      <c r="B11" s="6">
        <v>6410</v>
      </c>
      <c r="C11" s="8">
        <v>1.2216397473</v>
      </c>
      <c r="D11" s="9">
        <v>0.30299999999999999</v>
      </c>
      <c r="E11" s="9">
        <v>54.65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762</v>
      </c>
      <c r="L11" s="6">
        <f t="shared" si="2"/>
        <v>2079</v>
      </c>
      <c r="M11" s="6">
        <f t="shared" si="3"/>
        <v>0</v>
      </c>
      <c r="N11" s="11">
        <f t="shared" si="4"/>
        <v>0</v>
      </c>
    </row>
    <row r="12" spans="1:14">
      <c r="A12" s="6" t="s">
        <v>58</v>
      </c>
      <c r="B12" s="6">
        <v>6410</v>
      </c>
      <c r="C12" s="8">
        <v>105.5907577222</v>
      </c>
      <c r="D12" s="9">
        <v>0.30299999999999999</v>
      </c>
      <c r="E12" s="9">
        <v>54.65</v>
      </c>
      <c r="F12" s="9">
        <v>0</v>
      </c>
      <c r="G12" s="9">
        <v>0</v>
      </c>
      <c r="H12" s="6">
        <v>1</v>
      </c>
      <c r="I12" s="9">
        <f t="shared" si="0"/>
        <v>0</v>
      </c>
      <c r="J12" s="9">
        <f t="shared" si="1"/>
        <v>0</v>
      </c>
      <c r="K12" s="6">
        <v>65891</v>
      </c>
      <c r="L12" s="6">
        <f t="shared" si="2"/>
        <v>179725</v>
      </c>
      <c r="M12" s="6">
        <f t="shared" si="3"/>
        <v>0</v>
      </c>
      <c r="N12" s="11">
        <f t="shared" si="4"/>
        <v>0</v>
      </c>
    </row>
    <row r="13" spans="1:14">
      <c r="A13" s="6" t="s">
        <v>58</v>
      </c>
      <c r="B13" s="6">
        <v>6460</v>
      </c>
      <c r="C13" s="8">
        <v>18.531328719299999</v>
      </c>
      <c r="D13" s="9">
        <v>0.30299999999999999</v>
      </c>
      <c r="E13" s="9">
        <v>54.65</v>
      </c>
      <c r="F13" s="9">
        <v>0</v>
      </c>
      <c r="G13" s="9">
        <v>0</v>
      </c>
      <c r="H13" s="6">
        <v>1</v>
      </c>
      <c r="I13" s="9">
        <f t="shared" si="0"/>
        <v>0</v>
      </c>
      <c r="J13" s="9">
        <f t="shared" si="1"/>
        <v>0</v>
      </c>
      <c r="K13" s="6">
        <v>11564</v>
      </c>
      <c r="L13" s="6">
        <f t="shared" si="2"/>
        <v>31542</v>
      </c>
      <c r="M13" s="6">
        <f t="shared" si="3"/>
        <v>0</v>
      </c>
      <c r="N13" s="11">
        <f t="shared" si="4"/>
        <v>0</v>
      </c>
    </row>
    <row r="14" spans="1:14">
      <c r="A14" s="6" t="s">
        <v>58</v>
      </c>
      <c r="B14" s="6">
        <v>6170</v>
      </c>
      <c r="C14" s="8">
        <v>2.2349167560000001</v>
      </c>
      <c r="D14" s="9">
        <v>0.30299999999999999</v>
      </c>
      <c r="E14" s="9">
        <v>54.65</v>
      </c>
      <c r="F14" s="9">
        <v>0</v>
      </c>
      <c r="G14" s="9">
        <v>0</v>
      </c>
      <c r="H14" s="6">
        <v>1</v>
      </c>
      <c r="I14" s="9">
        <f t="shared" si="0"/>
        <v>0</v>
      </c>
      <c r="J14" s="9">
        <f t="shared" si="1"/>
        <v>0</v>
      </c>
      <c r="K14" s="6">
        <v>1859</v>
      </c>
      <c r="L14" s="6">
        <f t="shared" si="2"/>
        <v>3804</v>
      </c>
      <c r="M14" s="6">
        <f t="shared" si="3"/>
        <v>0</v>
      </c>
      <c r="N14" s="11">
        <f t="shared" si="4"/>
        <v>0</v>
      </c>
    </row>
    <row r="15" spans="1:14">
      <c r="A15" s="6" t="s">
        <v>58</v>
      </c>
      <c r="B15" s="6">
        <v>3200</v>
      </c>
      <c r="C15" s="8">
        <v>61.189472450700002</v>
      </c>
      <c r="D15" s="9">
        <v>0.4</v>
      </c>
      <c r="E15" s="9">
        <v>54.65</v>
      </c>
      <c r="F15" s="9">
        <v>1.2</v>
      </c>
      <c r="G15" s="9">
        <v>6.4000000000000001E-2</v>
      </c>
      <c r="H15" s="6">
        <v>1</v>
      </c>
      <c r="I15" s="9">
        <f t="shared" si="0"/>
        <v>1.2</v>
      </c>
      <c r="J15" s="9">
        <f t="shared" si="1"/>
        <v>6.4000000000000001E-2</v>
      </c>
      <c r="K15" s="6">
        <v>82710</v>
      </c>
      <c r="L15" s="6">
        <f t="shared" si="2"/>
        <v>137492</v>
      </c>
      <c r="M15" s="6">
        <f t="shared" si="3"/>
        <v>364</v>
      </c>
      <c r="N15" s="11">
        <f t="shared" si="4"/>
        <v>19.399999999999999</v>
      </c>
    </row>
    <row r="16" spans="1:14">
      <c r="A16" s="6" t="s">
        <v>58</v>
      </c>
      <c r="B16" s="6">
        <v>3200</v>
      </c>
      <c r="C16" s="8">
        <v>0.1178657986</v>
      </c>
      <c r="D16" s="9">
        <v>0.4</v>
      </c>
      <c r="E16" s="9">
        <v>54.65</v>
      </c>
      <c r="F16" s="9">
        <v>1.2</v>
      </c>
      <c r="G16" s="9">
        <v>6.4000000000000001E-2</v>
      </c>
      <c r="H16" s="6">
        <v>1</v>
      </c>
      <c r="I16" s="9">
        <f t="shared" si="0"/>
        <v>1.2</v>
      </c>
      <c r="J16" s="9">
        <f t="shared" si="1"/>
        <v>6.4000000000000001E-2</v>
      </c>
      <c r="K16" s="6">
        <v>97</v>
      </c>
      <c r="L16" s="6">
        <f t="shared" si="2"/>
        <v>265</v>
      </c>
      <c r="M16" s="6">
        <f t="shared" si="3"/>
        <v>1</v>
      </c>
      <c r="N16" s="11">
        <f t="shared" si="4"/>
        <v>0</v>
      </c>
    </row>
    <row r="17" spans="1:14">
      <c r="A17" s="6" t="s">
        <v>58</v>
      </c>
      <c r="B17" s="6">
        <v>6410</v>
      </c>
      <c r="C17" s="8">
        <v>2.2989127038000001</v>
      </c>
      <c r="D17" s="9">
        <v>0.247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1169</v>
      </c>
      <c r="L17" s="6">
        <f t="shared" si="2"/>
        <v>3190</v>
      </c>
      <c r="M17" s="6">
        <f t="shared" si="3"/>
        <v>0</v>
      </c>
      <c r="N17" s="11">
        <f t="shared" si="4"/>
        <v>0</v>
      </c>
    </row>
    <row r="18" spans="1:14">
      <c r="A18" s="6" t="s">
        <v>58</v>
      </c>
      <c r="B18" s="6">
        <v>6410</v>
      </c>
      <c r="C18" s="8">
        <v>0.1389806935</v>
      </c>
      <c r="D18" s="9">
        <v>0.30299999999999999</v>
      </c>
      <c r="E18" s="9">
        <v>54.65</v>
      </c>
      <c r="F18" s="9">
        <v>0</v>
      </c>
      <c r="G18" s="9">
        <v>0</v>
      </c>
      <c r="H18" s="6">
        <v>1</v>
      </c>
      <c r="I18" s="9">
        <f t="shared" si="0"/>
        <v>0</v>
      </c>
      <c r="J18" s="9">
        <f t="shared" si="1"/>
        <v>0</v>
      </c>
      <c r="K18" s="6">
        <v>87</v>
      </c>
      <c r="L18" s="6">
        <f t="shared" si="2"/>
        <v>237</v>
      </c>
      <c r="M18" s="6">
        <f t="shared" si="3"/>
        <v>0</v>
      </c>
      <c r="N18" s="11">
        <f t="shared" si="4"/>
        <v>0</v>
      </c>
    </row>
    <row r="19" spans="1:14">
      <c r="A19" s="6" t="s">
        <v>58</v>
      </c>
      <c r="B19" s="6">
        <v>6120</v>
      </c>
      <c r="C19" s="8">
        <v>3.1352783723000002</v>
      </c>
      <c r="D19" s="9">
        <v>0.30299999999999999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1956</v>
      </c>
      <c r="L19" s="6">
        <f t="shared" si="2"/>
        <v>5337</v>
      </c>
      <c r="M19" s="6">
        <f t="shared" si="3"/>
        <v>0</v>
      </c>
      <c r="N19" s="11">
        <f t="shared" si="4"/>
        <v>0</v>
      </c>
    </row>
    <row r="20" spans="1:14">
      <c r="A20" s="6" t="s">
        <v>58</v>
      </c>
      <c r="B20" s="6">
        <v>6410</v>
      </c>
      <c r="C20" s="8">
        <v>1.5328691873</v>
      </c>
      <c r="D20" s="9">
        <v>0.30299999999999999</v>
      </c>
      <c r="E20" s="9">
        <v>54.65</v>
      </c>
      <c r="F20" s="9">
        <v>0</v>
      </c>
      <c r="G20" s="9">
        <v>0</v>
      </c>
      <c r="H20" s="6">
        <v>1</v>
      </c>
      <c r="I20" s="9">
        <f t="shared" si="0"/>
        <v>0</v>
      </c>
      <c r="J20" s="9">
        <f t="shared" si="1"/>
        <v>0</v>
      </c>
      <c r="K20" s="6">
        <v>957</v>
      </c>
      <c r="L20" s="6">
        <f t="shared" si="2"/>
        <v>2609</v>
      </c>
      <c r="M20" s="6">
        <f t="shared" si="3"/>
        <v>0</v>
      </c>
      <c r="N20" s="11">
        <f t="shared" si="4"/>
        <v>0</v>
      </c>
    </row>
    <row r="21" spans="1:14">
      <c r="A21" s="6" t="s">
        <v>58</v>
      </c>
      <c r="B21" s="6">
        <v>6460</v>
      </c>
      <c r="C21" s="8">
        <v>7.8902352199999998E-2</v>
      </c>
      <c r="D21" s="9">
        <v>0.30299999999999999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49</v>
      </c>
      <c r="L21" s="6">
        <f t="shared" si="2"/>
        <v>134</v>
      </c>
      <c r="M21" s="6">
        <f t="shared" si="3"/>
        <v>0</v>
      </c>
      <c r="N21" s="11">
        <f t="shared" si="4"/>
        <v>0</v>
      </c>
    </row>
    <row r="22" spans="1:14">
      <c r="A22" s="6" t="s">
        <v>58</v>
      </c>
      <c r="B22" s="6">
        <v>6460</v>
      </c>
      <c r="C22" s="8">
        <v>39.505674603300001</v>
      </c>
      <c r="D22" s="9">
        <v>0.30299999999999999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24899</v>
      </c>
      <c r="L22" s="6">
        <f t="shared" si="2"/>
        <v>67242</v>
      </c>
      <c r="M22" s="6">
        <f t="shared" si="3"/>
        <v>0</v>
      </c>
      <c r="N22" s="11">
        <f t="shared" si="4"/>
        <v>0</v>
      </c>
    </row>
    <row r="23" spans="1:14">
      <c r="A23" s="6" t="s">
        <v>58</v>
      </c>
      <c r="B23" s="6">
        <v>6460</v>
      </c>
      <c r="C23" s="8">
        <v>0.14839268659999999</v>
      </c>
      <c r="D23" s="9">
        <v>0.30299999999999999</v>
      </c>
      <c r="E23" s="9">
        <v>54.65</v>
      </c>
      <c r="F23" s="9">
        <v>0</v>
      </c>
      <c r="G23" s="9">
        <v>0</v>
      </c>
      <c r="H23" s="6">
        <v>1</v>
      </c>
      <c r="I23" s="9">
        <f t="shared" si="0"/>
        <v>0</v>
      </c>
      <c r="J23" s="9">
        <f t="shared" si="1"/>
        <v>0</v>
      </c>
      <c r="K23" s="6">
        <v>93</v>
      </c>
      <c r="L23" s="6">
        <f t="shared" si="2"/>
        <v>253</v>
      </c>
      <c r="M23" s="6">
        <f t="shared" si="3"/>
        <v>0</v>
      </c>
      <c r="N23" s="11">
        <f t="shared" si="4"/>
        <v>0</v>
      </c>
    </row>
    <row r="24" spans="1:14">
      <c r="A24" s="6" t="s">
        <v>58</v>
      </c>
      <c r="B24" s="6">
        <v>6120</v>
      </c>
      <c r="C24" s="8">
        <v>17.437276006499999</v>
      </c>
      <c r="D24" s="9">
        <v>0.30299999999999999</v>
      </c>
      <c r="E24" s="9">
        <v>54.65</v>
      </c>
      <c r="F24" s="9">
        <v>0</v>
      </c>
      <c r="G24" s="9">
        <v>0</v>
      </c>
      <c r="H24" s="6">
        <v>1</v>
      </c>
      <c r="I24" s="9">
        <f t="shared" si="0"/>
        <v>0</v>
      </c>
      <c r="J24" s="9">
        <f t="shared" si="1"/>
        <v>0</v>
      </c>
      <c r="K24" s="6">
        <v>11039</v>
      </c>
      <c r="L24" s="6">
        <f t="shared" si="2"/>
        <v>29680</v>
      </c>
      <c r="M24" s="6">
        <f t="shared" si="3"/>
        <v>0</v>
      </c>
      <c r="N24" s="11">
        <f t="shared" si="4"/>
        <v>0</v>
      </c>
    </row>
    <row r="25" spans="1:14">
      <c r="A25" s="6" t="s">
        <v>58</v>
      </c>
      <c r="B25" s="6">
        <v>6410</v>
      </c>
      <c r="C25" s="8">
        <v>7.2869160399999994E-2</v>
      </c>
      <c r="D25" s="9">
        <v>0.30299999999999999</v>
      </c>
      <c r="E25" s="9">
        <v>54.65</v>
      </c>
      <c r="F25" s="9">
        <v>0</v>
      </c>
      <c r="G25" s="9">
        <v>0</v>
      </c>
      <c r="H25" s="6">
        <v>1</v>
      </c>
      <c r="I25" s="9">
        <f t="shared" si="0"/>
        <v>0</v>
      </c>
      <c r="J25" s="9">
        <f t="shared" si="1"/>
        <v>0</v>
      </c>
      <c r="K25" s="6">
        <v>45</v>
      </c>
      <c r="L25" s="6">
        <f t="shared" si="2"/>
        <v>124</v>
      </c>
      <c r="M25" s="6">
        <f t="shared" si="3"/>
        <v>0</v>
      </c>
      <c r="N25" s="11">
        <f t="shared" si="4"/>
        <v>0</v>
      </c>
    </row>
    <row r="26" spans="1:14">
      <c r="A26" s="6" t="s">
        <v>58</v>
      </c>
      <c r="B26" s="6">
        <v>3200</v>
      </c>
      <c r="C26" s="8">
        <v>1.7765392000000001E-2</v>
      </c>
      <c r="D26" s="9">
        <v>0.4</v>
      </c>
      <c r="E26" s="9">
        <v>54.65</v>
      </c>
      <c r="F26" s="9">
        <v>1.2</v>
      </c>
      <c r="G26" s="9">
        <v>6.4000000000000001E-2</v>
      </c>
      <c r="H26" s="6">
        <v>1</v>
      </c>
      <c r="I26" s="9">
        <f t="shared" si="0"/>
        <v>1.2</v>
      </c>
      <c r="J26" s="9">
        <f t="shared" si="1"/>
        <v>6.4000000000000001E-2</v>
      </c>
      <c r="K26" s="6">
        <v>15</v>
      </c>
      <c r="L26" s="6">
        <f t="shared" si="2"/>
        <v>40</v>
      </c>
      <c r="M26" s="6">
        <f t="shared" si="3"/>
        <v>0</v>
      </c>
      <c r="N26" s="11">
        <f t="shared" si="4"/>
        <v>0</v>
      </c>
    </row>
    <row r="27" spans="1:14">
      <c r="A27" s="6" t="s">
        <v>58</v>
      </c>
      <c r="B27" s="6">
        <v>6430</v>
      </c>
      <c r="C27" s="8">
        <v>0.26771628939999997</v>
      </c>
      <c r="D27" s="9">
        <v>0.30299999999999999</v>
      </c>
      <c r="E27" s="9">
        <v>54.65</v>
      </c>
      <c r="F27" s="9">
        <v>0</v>
      </c>
      <c r="G27" s="9">
        <v>0</v>
      </c>
      <c r="H27" s="6">
        <v>1</v>
      </c>
      <c r="I27" s="9">
        <f t="shared" si="0"/>
        <v>0</v>
      </c>
      <c r="J27" s="9">
        <f t="shared" si="1"/>
        <v>0</v>
      </c>
      <c r="K27" s="6">
        <v>167</v>
      </c>
      <c r="L27" s="6">
        <f t="shared" si="2"/>
        <v>456</v>
      </c>
      <c r="M27" s="6">
        <f t="shared" si="3"/>
        <v>0</v>
      </c>
      <c r="N27" s="11">
        <f t="shared" si="4"/>
        <v>0</v>
      </c>
    </row>
    <row r="28" spans="1:14">
      <c r="A28" s="6" t="s">
        <v>58</v>
      </c>
      <c r="B28" s="6">
        <v>3200</v>
      </c>
      <c r="C28" s="8">
        <v>6.6206185099999995E-2</v>
      </c>
      <c r="D28" s="9">
        <v>0.4</v>
      </c>
      <c r="E28" s="9">
        <v>54.65</v>
      </c>
      <c r="F28" s="9">
        <v>1.2</v>
      </c>
      <c r="G28" s="9">
        <v>6.4000000000000001E-2</v>
      </c>
      <c r="H28" s="6">
        <v>1</v>
      </c>
      <c r="I28" s="9">
        <f t="shared" si="0"/>
        <v>1.2</v>
      </c>
      <c r="J28" s="9">
        <f t="shared" si="1"/>
        <v>6.4000000000000001E-2</v>
      </c>
      <c r="K28" s="6">
        <v>55</v>
      </c>
      <c r="L28" s="6">
        <f t="shared" si="2"/>
        <v>149</v>
      </c>
      <c r="M28" s="6">
        <f t="shared" si="3"/>
        <v>0</v>
      </c>
      <c r="N28" s="11">
        <f t="shared" si="4"/>
        <v>0</v>
      </c>
    </row>
    <row r="29" spans="1:14">
      <c r="A29" s="6" t="s">
        <v>58</v>
      </c>
      <c r="B29" s="6">
        <v>6460</v>
      </c>
      <c r="C29" s="8">
        <v>0.34079918599999998</v>
      </c>
      <c r="D29" s="9">
        <v>0.30299999999999999</v>
      </c>
      <c r="E29" s="9">
        <v>54.65</v>
      </c>
      <c r="F29" s="9">
        <v>0</v>
      </c>
      <c r="G29" s="9">
        <v>0</v>
      </c>
      <c r="H29" s="6">
        <v>1</v>
      </c>
      <c r="I29" s="9">
        <f t="shared" si="0"/>
        <v>0</v>
      </c>
      <c r="J29" s="9">
        <f t="shared" si="1"/>
        <v>0</v>
      </c>
      <c r="K29" s="6">
        <v>399</v>
      </c>
      <c r="L29" s="6">
        <f t="shared" si="2"/>
        <v>580</v>
      </c>
      <c r="M29" s="6">
        <f t="shared" si="3"/>
        <v>0</v>
      </c>
      <c r="N29" s="11">
        <f t="shared" si="4"/>
        <v>0</v>
      </c>
    </row>
    <row r="30" spans="1:14">
      <c r="A30" s="6" t="s">
        <v>58</v>
      </c>
      <c r="B30" s="6">
        <v>6410</v>
      </c>
      <c r="C30" s="8">
        <v>2.0054883693000001</v>
      </c>
      <c r="D30" s="9">
        <v>0.30299999999999999</v>
      </c>
      <c r="E30" s="9">
        <v>54.65</v>
      </c>
      <c r="F30" s="9">
        <v>0</v>
      </c>
      <c r="G30" s="9">
        <v>0</v>
      </c>
      <c r="H30" s="6">
        <v>1</v>
      </c>
      <c r="I30" s="9">
        <f t="shared" si="0"/>
        <v>0</v>
      </c>
      <c r="J30" s="9">
        <f t="shared" si="1"/>
        <v>0</v>
      </c>
      <c r="K30" s="6">
        <v>1251</v>
      </c>
      <c r="L30" s="6">
        <f t="shared" si="2"/>
        <v>3414</v>
      </c>
      <c r="M30" s="6">
        <f t="shared" si="3"/>
        <v>0</v>
      </c>
      <c r="N30" s="11">
        <f t="shared" si="4"/>
        <v>0</v>
      </c>
    </row>
    <row r="31" spans="1:14">
      <c r="A31" s="6" t="s">
        <v>58</v>
      </c>
      <c r="B31" s="6">
        <v>6460</v>
      </c>
      <c r="C31" s="8">
        <v>0.18144976400000001</v>
      </c>
      <c r="D31" s="9">
        <v>0.30299999999999999</v>
      </c>
      <c r="E31" s="9">
        <v>54.65</v>
      </c>
      <c r="F31" s="9">
        <v>0</v>
      </c>
      <c r="G31" s="9">
        <v>0</v>
      </c>
      <c r="H31" s="6">
        <v>1</v>
      </c>
      <c r="I31" s="9">
        <f t="shared" si="0"/>
        <v>0</v>
      </c>
      <c r="J31" s="9">
        <f t="shared" si="1"/>
        <v>0</v>
      </c>
      <c r="K31" s="6">
        <v>113</v>
      </c>
      <c r="L31" s="6">
        <f t="shared" si="2"/>
        <v>309</v>
      </c>
      <c r="M31" s="6">
        <f t="shared" si="3"/>
        <v>0</v>
      </c>
      <c r="N31" s="11">
        <f t="shared" si="4"/>
        <v>0</v>
      </c>
    </row>
    <row r="32" spans="1:14">
      <c r="A32" s="6" t="s">
        <v>58</v>
      </c>
      <c r="B32" s="6">
        <v>6460</v>
      </c>
      <c r="C32" s="8">
        <v>0.51834580450000001</v>
      </c>
      <c r="D32" s="9">
        <v>0.30299999999999999</v>
      </c>
      <c r="E32" s="9">
        <v>54.65</v>
      </c>
      <c r="F32" s="9">
        <v>0</v>
      </c>
      <c r="G32" s="9">
        <v>0</v>
      </c>
      <c r="H32" s="6">
        <v>1</v>
      </c>
      <c r="I32" s="9">
        <f t="shared" si="0"/>
        <v>0</v>
      </c>
      <c r="J32" s="9">
        <f t="shared" si="1"/>
        <v>0</v>
      </c>
      <c r="K32" s="6">
        <v>323</v>
      </c>
      <c r="L32" s="6">
        <f t="shared" si="2"/>
        <v>882</v>
      </c>
      <c r="M32" s="6">
        <f t="shared" si="3"/>
        <v>0</v>
      </c>
      <c r="N32" s="11">
        <f t="shared" si="4"/>
        <v>0</v>
      </c>
    </row>
    <row r="33" spans="1:14">
      <c r="A33" s="6" t="s">
        <v>58</v>
      </c>
      <c r="B33" s="6">
        <v>3200</v>
      </c>
      <c r="C33" s="8">
        <v>3.4774055499999998E-2</v>
      </c>
      <c r="D33" s="9">
        <v>0.4</v>
      </c>
      <c r="E33" s="9">
        <v>54.65</v>
      </c>
      <c r="F33" s="9">
        <v>1.2</v>
      </c>
      <c r="G33" s="9">
        <v>6.4000000000000001E-2</v>
      </c>
      <c r="H33" s="6">
        <v>1</v>
      </c>
      <c r="I33" s="9">
        <f t="shared" si="0"/>
        <v>1.2</v>
      </c>
      <c r="J33" s="9">
        <f t="shared" si="1"/>
        <v>6.4000000000000001E-2</v>
      </c>
      <c r="K33" s="6">
        <v>29</v>
      </c>
      <c r="L33" s="6">
        <f t="shared" si="2"/>
        <v>78</v>
      </c>
      <c r="M33" s="6">
        <f t="shared" si="3"/>
        <v>0</v>
      </c>
      <c r="N33" s="11">
        <f t="shared" si="4"/>
        <v>0</v>
      </c>
    </row>
    <row r="34" spans="1:14">
      <c r="A34" s="6" t="s">
        <v>58</v>
      </c>
      <c r="B34" s="6">
        <v>6410</v>
      </c>
      <c r="C34" s="8">
        <v>5.9794048099999997E-2</v>
      </c>
      <c r="D34" s="9">
        <v>0.30299999999999999</v>
      </c>
      <c r="E34" s="9">
        <v>54.65</v>
      </c>
      <c r="F34" s="9">
        <v>0</v>
      </c>
      <c r="G34" s="9">
        <v>0</v>
      </c>
      <c r="H34" s="6">
        <v>1</v>
      </c>
      <c r="I34" s="9">
        <f t="shared" si="0"/>
        <v>0</v>
      </c>
      <c r="J34" s="9">
        <f t="shared" si="1"/>
        <v>0</v>
      </c>
      <c r="K34" s="6">
        <v>37</v>
      </c>
      <c r="L34" s="6">
        <f t="shared" si="2"/>
        <v>102</v>
      </c>
      <c r="M34" s="6">
        <f t="shared" si="3"/>
        <v>0</v>
      </c>
      <c r="N34" s="11">
        <f t="shared" si="4"/>
        <v>0</v>
      </c>
    </row>
    <row r="35" spans="1:14">
      <c r="A35" s="6" t="s">
        <v>58</v>
      </c>
      <c r="B35" s="6">
        <v>6410</v>
      </c>
      <c r="C35" s="8">
        <v>2.2024679700000001E-2</v>
      </c>
      <c r="D35" s="9">
        <v>0.30299999999999999</v>
      </c>
      <c r="E35" s="9">
        <v>54.65</v>
      </c>
      <c r="F35" s="9">
        <v>0</v>
      </c>
      <c r="G35" s="9">
        <v>0</v>
      </c>
      <c r="H35" s="6">
        <v>1</v>
      </c>
      <c r="I35" s="9">
        <f t="shared" si="0"/>
        <v>0</v>
      </c>
      <c r="J35" s="9">
        <f t="shared" si="1"/>
        <v>0</v>
      </c>
      <c r="K35" s="6">
        <v>14</v>
      </c>
      <c r="L35" s="6">
        <f t="shared" si="2"/>
        <v>37</v>
      </c>
      <c r="M35" s="6">
        <f t="shared" si="3"/>
        <v>0</v>
      </c>
      <c r="N35" s="11">
        <f t="shared" si="4"/>
        <v>0</v>
      </c>
    </row>
    <row r="36" spans="1:14">
      <c r="A36" s="6" t="s">
        <v>58</v>
      </c>
      <c r="B36" s="6">
        <v>6410</v>
      </c>
      <c r="C36" s="8">
        <v>0.22964124960000001</v>
      </c>
      <c r="D36" s="9">
        <v>0.30299999999999999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143</v>
      </c>
      <c r="L36" s="6">
        <f t="shared" si="2"/>
        <v>391</v>
      </c>
      <c r="M36" s="6">
        <f t="shared" si="3"/>
        <v>0</v>
      </c>
      <c r="N36" s="11">
        <f t="shared" si="4"/>
        <v>0</v>
      </c>
    </row>
    <row r="37" spans="1:14">
      <c r="A37" s="6" t="s">
        <v>58</v>
      </c>
      <c r="B37" s="6">
        <v>6410</v>
      </c>
      <c r="C37" s="8">
        <v>0.26621609689999998</v>
      </c>
      <c r="D37" s="9">
        <v>0.30299999999999999</v>
      </c>
      <c r="E37" s="9">
        <v>54.65</v>
      </c>
      <c r="F37" s="9">
        <v>0</v>
      </c>
      <c r="G37" s="9">
        <v>0</v>
      </c>
      <c r="H37" s="6">
        <v>1</v>
      </c>
      <c r="I37" s="9">
        <f t="shared" si="0"/>
        <v>0</v>
      </c>
      <c r="J37" s="9">
        <f t="shared" si="1"/>
        <v>0</v>
      </c>
      <c r="K37" s="6">
        <v>166</v>
      </c>
      <c r="L37" s="6">
        <f t="shared" si="2"/>
        <v>453</v>
      </c>
      <c r="M37" s="6">
        <f t="shared" si="3"/>
        <v>0</v>
      </c>
      <c r="N37" s="11">
        <f t="shared" si="4"/>
        <v>0</v>
      </c>
    </row>
    <row r="38" spans="1:14">
      <c r="A38" s="6" t="s">
        <v>58</v>
      </c>
      <c r="B38" s="6">
        <v>3200</v>
      </c>
      <c r="C38" s="8">
        <v>7.8632276987000003</v>
      </c>
      <c r="D38" s="9">
        <v>0.28699999999999998</v>
      </c>
      <c r="E38" s="9">
        <v>54.65</v>
      </c>
      <c r="F38" s="9">
        <v>1.2</v>
      </c>
      <c r="G38" s="9">
        <v>6.4000000000000001E-2</v>
      </c>
      <c r="H38" s="6">
        <v>1</v>
      </c>
      <c r="I38" s="9">
        <f t="shared" si="0"/>
        <v>1.2</v>
      </c>
      <c r="J38" s="9">
        <f t="shared" si="1"/>
        <v>6.4000000000000001E-2</v>
      </c>
      <c r="K38" s="6">
        <v>4648</v>
      </c>
      <c r="L38" s="6">
        <f t="shared" si="2"/>
        <v>12677</v>
      </c>
      <c r="M38" s="6">
        <f t="shared" si="3"/>
        <v>34</v>
      </c>
      <c r="N38" s="11">
        <f t="shared" si="4"/>
        <v>1.8</v>
      </c>
    </row>
    <row r="39" spans="1:14">
      <c r="A39" s="6" t="s">
        <v>58</v>
      </c>
      <c r="B39" s="6">
        <v>3200</v>
      </c>
      <c r="C39" s="8">
        <v>7.7743218700000005E-2</v>
      </c>
      <c r="D39" s="9">
        <v>0.4</v>
      </c>
      <c r="E39" s="9">
        <v>54.65</v>
      </c>
      <c r="F39" s="9">
        <v>1.2</v>
      </c>
      <c r="G39" s="9">
        <v>6.4000000000000001E-2</v>
      </c>
      <c r="H39" s="6">
        <v>1</v>
      </c>
      <c r="I39" s="9">
        <f t="shared" si="0"/>
        <v>1.2</v>
      </c>
      <c r="J39" s="9">
        <f t="shared" si="1"/>
        <v>6.4000000000000001E-2</v>
      </c>
      <c r="K39" s="6">
        <v>64</v>
      </c>
      <c r="L39" s="6">
        <f t="shared" si="2"/>
        <v>175</v>
      </c>
      <c r="M39" s="6">
        <f t="shared" si="3"/>
        <v>0</v>
      </c>
      <c r="N39" s="11">
        <f t="shared" si="4"/>
        <v>0</v>
      </c>
    </row>
    <row r="40" spans="1:14">
      <c r="A40" s="6" t="s">
        <v>58</v>
      </c>
      <c r="B40" s="6">
        <v>6460</v>
      </c>
      <c r="C40" s="8">
        <v>10.7528473569</v>
      </c>
      <c r="D40" s="9">
        <v>0.30299999999999999</v>
      </c>
      <c r="E40" s="9">
        <v>54.65</v>
      </c>
      <c r="F40" s="9">
        <v>0</v>
      </c>
      <c r="G40" s="9">
        <v>0</v>
      </c>
      <c r="H40" s="6">
        <v>1</v>
      </c>
      <c r="I40" s="9">
        <f t="shared" si="0"/>
        <v>0</v>
      </c>
      <c r="J40" s="9">
        <f t="shared" si="1"/>
        <v>0</v>
      </c>
      <c r="K40" s="6">
        <v>6710</v>
      </c>
      <c r="L40" s="6">
        <f t="shared" si="2"/>
        <v>18302</v>
      </c>
      <c r="M40" s="6">
        <f t="shared" si="3"/>
        <v>0</v>
      </c>
      <c r="N40" s="11">
        <f t="shared" si="4"/>
        <v>0</v>
      </c>
    </row>
    <row r="41" spans="1:14">
      <c r="A41" s="6" t="s">
        <v>58</v>
      </c>
      <c r="B41" s="6">
        <v>6410</v>
      </c>
      <c r="C41" s="8">
        <v>9.1717948899999999E-2</v>
      </c>
      <c r="D41" s="9">
        <v>0.30299999999999999</v>
      </c>
      <c r="E41" s="9">
        <v>54.65</v>
      </c>
      <c r="F41" s="9">
        <v>0</v>
      </c>
      <c r="G41" s="9">
        <v>0</v>
      </c>
      <c r="H41" s="6">
        <v>1</v>
      </c>
      <c r="I41" s="9">
        <f t="shared" si="0"/>
        <v>0</v>
      </c>
      <c r="J41" s="9">
        <f t="shared" si="1"/>
        <v>0</v>
      </c>
      <c r="K41" s="6">
        <v>57</v>
      </c>
      <c r="L41" s="6">
        <f t="shared" si="2"/>
        <v>156</v>
      </c>
      <c r="M41" s="6">
        <f t="shared" si="3"/>
        <v>0</v>
      </c>
      <c r="N41" s="11">
        <f t="shared" si="4"/>
        <v>0</v>
      </c>
    </row>
    <row r="42" spans="1:14">
      <c r="A42" s="6" t="s">
        <v>58</v>
      </c>
      <c r="B42" s="6">
        <v>6460</v>
      </c>
      <c r="C42" s="8">
        <v>0.79287030629999999</v>
      </c>
      <c r="D42" s="9">
        <v>0.30299999999999999</v>
      </c>
      <c r="E42" s="9">
        <v>54.65</v>
      </c>
      <c r="F42" s="9">
        <v>0</v>
      </c>
      <c r="G42" s="9">
        <v>0</v>
      </c>
      <c r="H42" s="6">
        <v>1</v>
      </c>
      <c r="I42" s="9">
        <f t="shared" si="0"/>
        <v>0</v>
      </c>
      <c r="J42" s="9">
        <f t="shared" si="1"/>
        <v>0</v>
      </c>
      <c r="K42" s="6">
        <v>495</v>
      </c>
      <c r="L42" s="6">
        <f t="shared" si="2"/>
        <v>1350</v>
      </c>
      <c r="M42" s="6">
        <f t="shared" si="3"/>
        <v>0</v>
      </c>
      <c r="N42" s="11">
        <f t="shared" si="4"/>
        <v>0</v>
      </c>
    </row>
    <row r="43" spans="1:14">
      <c r="A43" s="6" t="s">
        <v>58</v>
      </c>
      <c r="B43" s="6">
        <v>6410</v>
      </c>
      <c r="C43" s="8">
        <v>9.9816965518000007</v>
      </c>
      <c r="D43" s="9">
        <v>0.247</v>
      </c>
      <c r="E43" s="9">
        <v>54.65</v>
      </c>
      <c r="F43" s="9">
        <v>0</v>
      </c>
      <c r="G43" s="9">
        <v>0</v>
      </c>
      <c r="H43" s="6">
        <v>1</v>
      </c>
      <c r="I43" s="9">
        <f t="shared" si="0"/>
        <v>0</v>
      </c>
      <c r="J43" s="9">
        <f t="shared" si="1"/>
        <v>0</v>
      </c>
      <c r="K43" s="6">
        <v>5078</v>
      </c>
      <c r="L43" s="6">
        <f t="shared" si="2"/>
        <v>13850</v>
      </c>
      <c r="M43" s="6">
        <f t="shared" si="3"/>
        <v>0</v>
      </c>
      <c r="N43" s="11">
        <f t="shared" si="4"/>
        <v>0</v>
      </c>
    </row>
    <row r="44" spans="1:14">
      <c r="A44" s="6" t="s">
        <v>58</v>
      </c>
      <c r="B44" s="6">
        <v>6120</v>
      </c>
      <c r="C44" s="8">
        <v>7.9505179000000006E-3</v>
      </c>
      <c r="D44" s="9">
        <v>0.30299999999999999</v>
      </c>
      <c r="E44" s="9">
        <v>54.65</v>
      </c>
      <c r="F44" s="9">
        <v>0</v>
      </c>
      <c r="G44" s="9">
        <v>0</v>
      </c>
      <c r="H44" s="6">
        <v>1</v>
      </c>
      <c r="I44" s="9">
        <f t="shared" si="0"/>
        <v>0</v>
      </c>
      <c r="J44" s="9">
        <f t="shared" si="1"/>
        <v>0</v>
      </c>
      <c r="K44" s="6">
        <v>5</v>
      </c>
      <c r="L44" s="6">
        <f t="shared" si="2"/>
        <v>14</v>
      </c>
      <c r="M44" s="6">
        <f t="shared" si="3"/>
        <v>0</v>
      </c>
      <c r="N44" s="11">
        <f t="shared" si="4"/>
        <v>0</v>
      </c>
    </row>
    <row r="45" spans="1:14">
      <c r="A45" s="6" t="s">
        <v>58</v>
      </c>
      <c r="B45" s="6">
        <v>6410</v>
      </c>
      <c r="C45" s="8">
        <v>1.2438174565</v>
      </c>
      <c r="D45" s="9">
        <v>0.247</v>
      </c>
      <c r="E45" s="9">
        <v>54.65</v>
      </c>
      <c r="F45" s="9">
        <v>0</v>
      </c>
      <c r="G45" s="9">
        <v>0</v>
      </c>
      <c r="H45" s="6">
        <v>1</v>
      </c>
      <c r="I45" s="9">
        <f t="shared" si="0"/>
        <v>0</v>
      </c>
      <c r="J45" s="9">
        <f t="shared" si="1"/>
        <v>0</v>
      </c>
      <c r="K45" s="6">
        <v>633</v>
      </c>
      <c r="L45" s="6">
        <f t="shared" si="2"/>
        <v>1726</v>
      </c>
      <c r="M45" s="6">
        <f t="shared" si="3"/>
        <v>0</v>
      </c>
      <c r="N45" s="11">
        <f t="shared" si="4"/>
        <v>0</v>
      </c>
    </row>
    <row r="46" spans="1:14">
      <c r="A46" s="6" t="s">
        <v>58</v>
      </c>
      <c r="B46" s="6">
        <v>6410</v>
      </c>
      <c r="C46" s="8">
        <v>3.38527702E-2</v>
      </c>
      <c r="D46" s="9">
        <v>0.30299999999999999</v>
      </c>
      <c r="E46" s="9">
        <v>54.65</v>
      </c>
      <c r="F46" s="9">
        <v>0</v>
      </c>
      <c r="G46" s="9">
        <v>0</v>
      </c>
      <c r="H46" s="6">
        <v>1</v>
      </c>
      <c r="I46" s="9">
        <f t="shared" si="0"/>
        <v>0</v>
      </c>
      <c r="J46" s="9">
        <f t="shared" si="1"/>
        <v>0</v>
      </c>
      <c r="K46" s="6">
        <v>21</v>
      </c>
      <c r="L46" s="6">
        <f t="shared" si="2"/>
        <v>58</v>
      </c>
      <c r="M46" s="6">
        <f t="shared" si="3"/>
        <v>0</v>
      </c>
      <c r="N46" s="11">
        <f t="shared" si="4"/>
        <v>0</v>
      </c>
    </row>
    <row r="47" spans="1:14">
      <c r="A47" s="6" t="s">
        <v>58</v>
      </c>
      <c r="B47" s="6">
        <v>6410</v>
      </c>
      <c r="C47" s="8">
        <v>7.0803062799999997E-2</v>
      </c>
      <c r="D47" s="9">
        <v>0.30299999999999999</v>
      </c>
      <c r="E47" s="9">
        <v>54.65</v>
      </c>
      <c r="F47" s="9">
        <v>0</v>
      </c>
      <c r="G47" s="9">
        <v>0</v>
      </c>
      <c r="H47" s="6">
        <v>1</v>
      </c>
      <c r="I47" s="9">
        <f t="shared" si="0"/>
        <v>0</v>
      </c>
      <c r="J47" s="9">
        <f t="shared" si="1"/>
        <v>0</v>
      </c>
      <c r="K47" s="6">
        <v>44</v>
      </c>
      <c r="L47" s="6">
        <f t="shared" si="2"/>
        <v>121</v>
      </c>
      <c r="M47" s="6">
        <f t="shared" si="3"/>
        <v>0</v>
      </c>
      <c r="N47" s="11">
        <f t="shared" si="4"/>
        <v>0</v>
      </c>
    </row>
    <row r="48" spans="1:14">
      <c r="A48" s="6" t="s">
        <v>58</v>
      </c>
      <c r="B48" s="6">
        <v>3200</v>
      </c>
      <c r="C48" s="8">
        <v>0.14921529620000001</v>
      </c>
      <c r="D48" s="9">
        <v>0.4</v>
      </c>
      <c r="E48" s="9">
        <v>54.65</v>
      </c>
      <c r="F48" s="9">
        <v>1.2</v>
      </c>
      <c r="G48" s="9">
        <v>6.4000000000000001E-2</v>
      </c>
      <c r="H48" s="6">
        <v>1</v>
      </c>
      <c r="I48" s="9">
        <f t="shared" si="0"/>
        <v>1.2</v>
      </c>
      <c r="J48" s="9">
        <f t="shared" si="1"/>
        <v>6.4000000000000001E-2</v>
      </c>
      <c r="K48" s="6">
        <v>123</v>
      </c>
      <c r="L48" s="6">
        <f t="shared" si="2"/>
        <v>335</v>
      </c>
      <c r="M48" s="6">
        <f t="shared" si="3"/>
        <v>1</v>
      </c>
      <c r="N48" s="11">
        <f t="shared" si="4"/>
        <v>0</v>
      </c>
    </row>
    <row r="49" spans="1:14">
      <c r="A49" s="6" t="s">
        <v>58</v>
      </c>
      <c r="B49" s="6">
        <v>3200</v>
      </c>
      <c r="C49" s="8">
        <v>1.6345823E-3</v>
      </c>
      <c r="D49" s="9">
        <v>0.4</v>
      </c>
      <c r="E49" s="9">
        <v>54.65</v>
      </c>
      <c r="F49" s="9">
        <v>1.2</v>
      </c>
      <c r="G49" s="9">
        <v>6.4000000000000001E-2</v>
      </c>
      <c r="H49" s="6">
        <v>1</v>
      </c>
      <c r="I49" s="9">
        <f t="shared" si="0"/>
        <v>1.2</v>
      </c>
      <c r="J49" s="9">
        <f t="shared" si="1"/>
        <v>6.4000000000000001E-2</v>
      </c>
      <c r="K49" s="6">
        <v>1</v>
      </c>
      <c r="L49" s="6">
        <f t="shared" si="2"/>
        <v>4</v>
      </c>
      <c r="M49" s="6">
        <f t="shared" si="3"/>
        <v>0</v>
      </c>
      <c r="N49" s="11">
        <f t="shared" si="4"/>
        <v>0</v>
      </c>
    </row>
    <row r="50" spans="1:14">
      <c r="A50" s="6" t="s">
        <v>58</v>
      </c>
      <c r="B50" s="6">
        <v>6120</v>
      </c>
      <c r="C50" s="8">
        <v>0.4002669096</v>
      </c>
      <c r="D50" s="9">
        <v>0.30299999999999999</v>
      </c>
      <c r="E50" s="9">
        <v>54.65</v>
      </c>
      <c r="F50" s="9">
        <v>0</v>
      </c>
      <c r="G50" s="9">
        <v>0</v>
      </c>
      <c r="H50" s="6">
        <v>1</v>
      </c>
      <c r="I50" s="9">
        <f t="shared" si="0"/>
        <v>0</v>
      </c>
      <c r="J50" s="9">
        <f t="shared" si="1"/>
        <v>0</v>
      </c>
      <c r="K50" s="6">
        <v>378</v>
      </c>
      <c r="L50" s="6">
        <f t="shared" si="2"/>
        <v>681</v>
      </c>
      <c r="M50" s="6">
        <f t="shared" si="3"/>
        <v>0</v>
      </c>
      <c r="N50" s="11">
        <f t="shared" si="4"/>
        <v>0</v>
      </c>
    </row>
    <row r="51" spans="1:14">
      <c r="A51" s="6" t="s">
        <v>58</v>
      </c>
      <c r="B51" s="6">
        <v>6410</v>
      </c>
      <c r="C51" s="8">
        <v>0.1098477274</v>
      </c>
      <c r="D51" s="9">
        <v>0.30299999999999999</v>
      </c>
      <c r="E51" s="9">
        <v>54.65</v>
      </c>
      <c r="F51" s="9">
        <v>0</v>
      </c>
      <c r="G51" s="9">
        <v>0</v>
      </c>
      <c r="H51" s="6">
        <v>1</v>
      </c>
      <c r="I51" s="9">
        <f t="shared" si="0"/>
        <v>0</v>
      </c>
      <c r="J51" s="9">
        <f t="shared" si="1"/>
        <v>0</v>
      </c>
      <c r="K51" s="6">
        <v>69</v>
      </c>
      <c r="L51" s="6">
        <f t="shared" si="2"/>
        <v>187</v>
      </c>
      <c r="M51" s="6">
        <f t="shared" si="3"/>
        <v>0</v>
      </c>
      <c r="N51" s="11">
        <f t="shared" si="4"/>
        <v>0</v>
      </c>
    </row>
    <row r="52" spans="1:14">
      <c r="A52" s="6" t="s">
        <v>58</v>
      </c>
      <c r="B52" s="6">
        <v>6120</v>
      </c>
      <c r="C52" s="8">
        <v>0.35028012829999999</v>
      </c>
      <c r="D52" s="9">
        <v>0.30299999999999999</v>
      </c>
      <c r="E52" s="9">
        <v>54.65</v>
      </c>
      <c r="F52" s="9">
        <v>0</v>
      </c>
      <c r="G52" s="9">
        <v>0</v>
      </c>
      <c r="H52" s="6">
        <v>1</v>
      </c>
      <c r="I52" s="9">
        <f t="shared" si="0"/>
        <v>0</v>
      </c>
      <c r="J52" s="9">
        <f t="shared" si="1"/>
        <v>0</v>
      </c>
      <c r="K52" s="6">
        <v>219</v>
      </c>
      <c r="L52" s="6">
        <f t="shared" si="2"/>
        <v>596</v>
      </c>
      <c r="M52" s="6">
        <f t="shared" si="3"/>
        <v>0</v>
      </c>
      <c r="N52" s="11">
        <f t="shared" si="4"/>
        <v>0</v>
      </c>
    </row>
    <row r="53" spans="1:14">
      <c r="A53" s="6" t="s">
        <v>58</v>
      </c>
      <c r="B53" s="6">
        <v>3200</v>
      </c>
      <c r="C53" s="8">
        <v>3.6611048899999998E-2</v>
      </c>
      <c r="D53" s="9">
        <v>0.4</v>
      </c>
      <c r="E53" s="9">
        <v>54.65</v>
      </c>
      <c r="F53" s="9">
        <v>1.2</v>
      </c>
      <c r="G53" s="9">
        <v>6.4000000000000001E-2</v>
      </c>
      <c r="H53" s="6">
        <v>1</v>
      </c>
      <c r="I53" s="9">
        <f t="shared" si="0"/>
        <v>1.2</v>
      </c>
      <c r="J53" s="9">
        <f t="shared" si="1"/>
        <v>6.4000000000000001E-2</v>
      </c>
      <c r="K53" s="6">
        <v>30</v>
      </c>
      <c r="L53" s="6">
        <f t="shared" si="2"/>
        <v>82</v>
      </c>
      <c r="M53" s="6">
        <f t="shared" si="3"/>
        <v>0</v>
      </c>
      <c r="N53" s="11">
        <f t="shared" si="4"/>
        <v>0</v>
      </c>
    </row>
    <row r="54" spans="1:14">
      <c r="A54" s="6" t="s">
        <v>58</v>
      </c>
      <c r="B54" s="6">
        <v>6410</v>
      </c>
      <c r="C54" s="8">
        <v>3.6314767795999998</v>
      </c>
      <c r="D54" s="9">
        <v>0.30299999999999999</v>
      </c>
      <c r="E54" s="9">
        <v>54.65</v>
      </c>
      <c r="F54" s="9">
        <v>0</v>
      </c>
      <c r="G54" s="9">
        <v>0</v>
      </c>
      <c r="H54" s="6">
        <v>1</v>
      </c>
      <c r="I54" s="9">
        <f t="shared" si="0"/>
        <v>0</v>
      </c>
      <c r="J54" s="9">
        <f t="shared" si="1"/>
        <v>0</v>
      </c>
      <c r="K54" s="6">
        <v>2266</v>
      </c>
      <c r="L54" s="6">
        <f t="shared" si="2"/>
        <v>6181</v>
      </c>
      <c r="M54" s="6">
        <f t="shared" si="3"/>
        <v>0</v>
      </c>
      <c r="N54" s="11">
        <f t="shared" si="4"/>
        <v>0</v>
      </c>
    </row>
    <row r="55" spans="1:14">
      <c r="A55" s="6" t="s">
        <v>58</v>
      </c>
      <c r="B55" s="6">
        <v>6410</v>
      </c>
      <c r="C55" s="8">
        <v>1.6326118609</v>
      </c>
      <c r="D55" s="9">
        <v>0.30299999999999999</v>
      </c>
      <c r="E55" s="9">
        <v>54.65</v>
      </c>
      <c r="F55" s="9">
        <v>0</v>
      </c>
      <c r="G55" s="9">
        <v>0</v>
      </c>
      <c r="H55" s="6">
        <v>1</v>
      </c>
      <c r="I55" s="9">
        <f t="shared" si="0"/>
        <v>0</v>
      </c>
      <c r="J55" s="9">
        <f t="shared" si="1"/>
        <v>0</v>
      </c>
      <c r="K55" s="6">
        <v>1019</v>
      </c>
      <c r="L55" s="6">
        <f t="shared" si="2"/>
        <v>2779</v>
      </c>
      <c r="M55" s="6">
        <f t="shared" si="3"/>
        <v>0</v>
      </c>
      <c r="N55" s="11">
        <f t="shared" si="4"/>
        <v>0</v>
      </c>
    </row>
    <row r="56" spans="1:14">
      <c r="A56" s="6" t="s">
        <v>58</v>
      </c>
      <c r="B56" s="6">
        <v>6410</v>
      </c>
      <c r="C56" s="8">
        <v>0.1551085237</v>
      </c>
      <c r="D56" s="9">
        <v>0.30299999999999999</v>
      </c>
      <c r="E56" s="9">
        <v>54.65</v>
      </c>
      <c r="F56" s="9">
        <v>0</v>
      </c>
      <c r="G56" s="9">
        <v>0</v>
      </c>
      <c r="H56" s="6">
        <v>1</v>
      </c>
      <c r="I56" s="9">
        <f t="shared" si="0"/>
        <v>0</v>
      </c>
      <c r="J56" s="9">
        <f t="shared" si="1"/>
        <v>0</v>
      </c>
      <c r="K56" s="6">
        <v>97</v>
      </c>
      <c r="L56" s="6">
        <f t="shared" si="2"/>
        <v>264</v>
      </c>
      <c r="M56" s="6">
        <f t="shared" si="3"/>
        <v>0</v>
      </c>
      <c r="N56" s="11">
        <f t="shared" si="4"/>
        <v>0</v>
      </c>
    </row>
    <row r="57" spans="1:14">
      <c r="A57" s="6" t="s">
        <v>58</v>
      </c>
      <c r="B57" s="6">
        <v>3200</v>
      </c>
      <c r="C57" s="8">
        <v>6.2135749800000001E-2</v>
      </c>
      <c r="D57" s="9">
        <v>0.4</v>
      </c>
      <c r="E57" s="9">
        <v>54.65</v>
      </c>
      <c r="F57" s="9">
        <v>1.2</v>
      </c>
      <c r="G57" s="9">
        <v>6.4000000000000001E-2</v>
      </c>
      <c r="H57" s="6">
        <v>1</v>
      </c>
      <c r="I57" s="9">
        <f t="shared" si="0"/>
        <v>1.2</v>
      </c>
      <c r="J57" s="9">
        <f t="shared" si="1"/>
        <v>6.4000000000000001E-2</v>
      </c>
      <c r="K57" s="6">
        <v>51</v>
      </c>
      <c r="L57" s="6">
        <f t="shared" si="2"/>
        <v>140</v>
      </c>
      <c r="M57" s="6">
        <f t="shared" si="3"/>
        <v>0</v>
      </c>
      <c r="N57" s="11">
        <f t="shared" si="4"/>
        <v>0</v>
      </c>
    </row>
    <row r="58" spans="1:14">
      <c r="A58" s="6" t="s">
        <v>58</v>
      </c>
      <c r="B58" s="6">
        <v>3200</v>
      </c>
      <c r="C58" s="8">
        <v>6.8437920599999993E-2</v>
      </c>
      <c r="D58" s="9">
        <v>0.4</v>
      </c>
      <c r="E58" s="9">
        <v>54.65</v>
      </c>
      <c r="F58" s="9">
        <v>1.2</v>
      </c>
      <c r="G58" s="9">
        <v>6.4000000000000001E-2</v>
      </c>
      <c r="H58" s="6">
        <v>1</v>
      </c>
      <c r="I58" s="9">
        <f t="shared" si="0"/>
        <v>1.2</v>
      </c>
      <c r="J58" s="9">
        <f t="shared" si="1"/>
        <v>6.4000000000000001E-2</v>
      </c>
      <c r="K58" s="6">
        <v>56</v>
      </c>
      <c r="L58" s="6">
        <f t="shared" si="2"/>
        <v>154</v>
      </c>
      <c r="M58" s="6">
        <f t="shared" si="3"/>
        <v>0</v>
      </c>
      <c r="N58" s="11">
        <f t="shared" si="4"/>
        <v>0</v>
      </c>
    </row>
    <row r="59" spans="1:14">
      <c r="A59" s="6" t="s">
        <v>58</v>
      </c>
      <c r="B59" s="6">
        <v>6120</v>
      </c>
      <c r="C59" s="8">
        <v>15.343256505799999</v>
      </c>
      <c r="D59" s="9">
        <v>0.30299999999999999</v>
      </c>
      <c r="E59" s="9">
        <v>54.65</v>
      </c>
      <c r="F59" s="9">
        <v>0</v>
      </c>
      <c r="G59" s="9">
        <v>0</v>
      </c>
      <c r="H59" s="6">
        <v>1</v>
      </c>
      <c r="I59" s="9">
        <f t="shared" si="0"/>
        <v>0</v>
      </c>
      <c r="J59" s="9">
        <f t="shared" si="1"/>
        <v>0</v>
      </c>
      <c r="K59" s="6">
        <v>9646</v>
      </c>
      <c r="L59" s="6">
        <f t="shared" si="2"/>
        <v>26116</v>
      </c>
      <c r="M59" s="6">
        <f t="shared" si="3"/>
        <v>0</v>
      </c>
      <c r="N59" s="11">
        <f t="shared" si="4"/>
        <v>0</v>
      </c>
    </row>
    <row r="60" spans="1:14">
      <c r="A60" s="6" t="s">
        <v>58</v>
      </c>
      <c r="B60" s="6">
        <v>6170</v>
      </c>
      <c r="C60" s="8">
        <v>0.62079647800000004</v>
      </c>
      <c r="D60" s="9">
        <v>0.30299999999999999</v>
      </c>
      <c r="E60" s="9">
        <v>54.65</v>
      </c>
      <c r="F60" s="9">
        <v>0</v>
      </c>
      <c r="G60" s="9">
        <v>0</v>
      </c>
      <c r="H60" s="6">
        <v>1</v>
      </c>
      <c r="I60" s="9">
        <f t="shared" si="0"/>
        <v>0</v>
      </c>
      <c r="J60" s="9">
        <f t="shared" si="1"/>
        <v>0</v>
      </c>
      <c r="K60" s="6">
        <v>584</v>
      </c>
      <c r="L60" s="6">
        <f t="shared" si="2"/>
        <v>1057</v>
      </c>
      <c r="M60" s="6">
        <f t="shared" si="3"/>
        <v>0</v>
      </c>
      <c r="N60" s="11">
        <f t="shared" si="4"/>
        <v>0</v>
      </c>
    </row>
    <row r="61" spans="1:14">
      <c r="A61" s="6" t="s">
        <v>58</v>
      </c>
      <c r="B61" s="6">
        <v>6410</v>
      </c>
      <c r="C61" s="8">
        <v>1.1848651504000001</v>
      </c>
      <c r="D61" s="9">
        <v>0.30299999999999999</v>
      </c>
      <c r="E61" s="9">
        <v>54.65</v>
      </c>
      <c r="F61" s="9">
        <v>0</v>
      </c>
      <c r="G61" s="9">
        <v>0</v>
      </c>
      <c r="H61" s="6">
        <v>1</v>
      </c>
      <c r="I61" s="9">
        <f t="shared" si="0"/>
        <v>0</v>
      </c>
      <c r="J61" s="9">
        <f t="shared" si="1"/>
        <v>0</v>
      </c>
      <c r="K61" s="6">
        <v>739</v>
      </c>
      <c r="L61" s="6">
        <f t="shared" si="2"/>
        <v>2017</v>
      </c>
      <c r="M61" s="6">
        <f t="shared" si="3"/>
        <v>0</v>
      </c>
      <c r="N61" s="11">
        <f t="shared" si="4"/>
        <v>0</v>
      </c>
    </row>
    <row r="62" spans="1:14">
      <c r="A62" s="6" t="s">
        <v>58</v>
      </c>
      <c r="B62" s="6">
        <v>3200</v>
      </c>
      <c r="C62" s="8">
        <v>6.5466199799999999E-2</v>
      </c>
      <c r="D62" s="9">
        <v>0.4</v>
      </c>
      <c r="E62" s="9">
        <v>54.65</v>
      </c>
      <c r="F62" s="9">
        <v>1.2</v>
      </c>
      <c r="G62" s="9">
        <v>6.4000000000000001E-2</v>
      </c>
      <c r="H62" s="6">
        <v>1</v>
      </c>
      <c r="I62" s="9">
        <f t="shared" si="0"/>
        <v>1.2</v>
      </c>
      <c r="J62" s="9">
        <f t="shared" si="1"/>
        <v>6.4000000000000001E-2</v>
      </c>
      <c r="K62" s="6">
        <v>54</v>
      </c>
      <c r="L62" s="6">
        <f t="shared" si="2"/>
        <v>147</v>
      </c>
      <c r="M62" s="6">
        <f t="shared" si="3"/>
        <v>0</v>
      </c>
      <c r="N62" s="11">
        <f t="shared" si="4"/>
        <v>0</v>
      </c>
    </row>
    <row r="63" spans="1:14">
      <c r="A63" s="6" t="s">
        <v>58</v>
      </c>
      <c r="B63" s="6">
        <v>3200</v>
      </c>
      <c r="C63" s="8">
        <v>2.0067507500000002E-2</v>
      </c>
      <c r="D63" s="9">
        <v>0.4</v>
      </c>
      <c r="E63" s="9">
        <v>54.65</v>
      </c>
      <c r="F63" s="9">
        <v>1.2</v>
      </c>
      <c r="G63" s="9">
        <v>6.4000000000000001E-2</v>
      </c>
      <c r="H63" s="6">
        <v>1</v>
      </c>
      <c r="I63" s="9">
        <f t="shared" si="0"/>
        <v>1.2</v>
      </c>
      <c r="J63" s="9">
        <f t="shared" si="1"/>
        <v>6.4000000000000001E-2</v>
      </c>
      <c r="K63" s="6">
        <v>17</v>
      </c>
      <c r="L63" s="6">
        <f t="shared" si="2"/>
        <v>45</v>
      </c>
      <c r="M63" s="6">
        <f t="shared" si="3"/>
        <v>0</v>
      </c>
      <c r="N63" s="11">
        <f t="shared" si="4"/>
        <v>0</v>
      </c>
    </row>
    <row r="64" spans="1:14">
      <c r="A64" s="6" t="s">
        <v>58</v>
      </c>
      <c r="B64" s="6">
        <v>6410</v>
      </c>
      <c r="C64" s="8">
        <v>0.1413085727</v>
      </c>
      <c r="D64" s="9">
        <v>0.30299999999999999</v>
      </c>
      <c r="E64" s="9">
        <v>54.65</v>
      </c>
      <c r="F64" s="9">
        <v>0</v>
      </c>
      <c r="G64" s="9">
        <v>0</v>
      </c>
      <c r="H64" s="6">
        <v>1</v>
      </c>
      <c r="I64" s="9">
        <f t="shared" si="0"/>
        <v>0</v>
      </c>
      <c r="J64" s="9">
        <f t="shared" si="1"/>
        <v>0</v>
      </c>
      <c r="K64" s="6">
        <v>88</v>
      </c>
      <c r="L64" s="6">
        <f t="shared" si="2"/>
        <v>241</v>
      </c>
      <c r="M64" s="6">
        <f t="shared" si="3"/>
        <v>0</v>
      </c>
      <c r="N64" s="11">
        <f t="shared" si="4"/>
        <v>0</v>
      </c>
    </row>
    <row r="65" spans="1:14">
      <c r="A65" s="6" t="s">
        <v>58</v>
      </c>
      <c r="B65" s="6">
        <v>6410</v>
      </c>
      <c r="C65" s="8">
        <v>0.61311958209999995</v>
      </c>
      <c r="D65" s="9">
        <v>0.30299999999999999</v>
      </c>
      <c r="E65" s="9">
        <v>54.65</v>
      </c>
      <c r="F65" s="9">
        <v>0</v>
      </c>
      <c r="G65" s="9">
        <v>0</v>
      </c>
      <c r="H65" s="6">
        <v>1</v>
      </c>
      <c r="I65" s="9">
        <f t="shared" si="0"/>
        <v>0</v>
      </c>
      <c r="J65" s="9">
        <f t="shared" si="1"/>
        <v>0</v>
      </c>
      <c r="K65" s="6">
        <v>383</v>
      </c>
      <c r="L65" s="6">
        <f t="shared" si="2"/>
        <v>1044</v>
      </c>
      <c r="M65" s="6">
        <f t="shared" si="3"/>
        <v>0</v>
      </c>
      <c r="N65" s="11">
        <f t="shared" si="4"/>
        <v>0</v>
      </c>
    </row>
    <row r="66" spans="1:14">
      <c r="A66" s="6" t="s">
        <v>58</v>
      </c>
      <c r="B66" s="6">
        <v>6460</v>
      </c>
      <c r="C66" s="8">
        <v>8.6573683100000007E-2</v>
      </c>
      <c r="D66" s="9">
        <v>0.30299999999999999</v>
      </c>
      <c r="E66" s="9">
        <v>54.65</v>
      </c>
      <c r="F66" s="9">
        <v>0</v>
      </c>
      <c r="G66" s="9">
        <v>0</v>
      </c>
      <c r="H66" s="6">
        <v>1</v>
      </c>
      <c r="I66" s="9">
        <f t="shared" si="0"/>
        <v>0</v>
      </c>
      <c r="J66" s="9">
        <f t="shared" si="1"/>
        <v>0</v>
      </c>
      <c r="K66" s="6">
        <v>54</v>
      </c>
      <c r="L66" s="6">
        <f t="shared" si="2"/>
        <v>147</v>
      </c>
      <c r="M66" s="6">
        <f t="shared" si="3"/>
        <v>0</v>
      </c>
      <c r="N66" s="11">
        <f t="shared" si="4"/>
        <v>0</v>
      </c>
    </row>
    <row r="67" spans="1:14">
      <c r="A67" s="6" t="s">
        <v>58</v>
      </c>
      <c r="B67" s="6">
        <v>6460</v>
      </c>
      <c r="C67" s="8">
        <v>2.8300294228</v>
      </c>
      <c r="D67" s="9">
        <v>0.30299999999999999</v>
      </c>
      <c r="E67" s="9">
        <v>54.65</v>
      </c>
      <c r="F67" s="9">
        <v>0</v>
      </c>
      <c r="G67" s="9">
        <v>0</v>
      </c>
      <c r="H67" s="6">
        <v>1</v>
      </c>
      <c r="I67" s="9">
        <f t="shared" ref="I67:I130" si="5">F67</f>
        <v>0</v>
      </c>
      <c r="J67" s="9">
        <f t="shared" ref="J67:J130" si="6">G67</f>
        <v>0</v>
      </c>
      <c r="K67" s="6">
        <v>1766</v>
      </c>
      <c r="L67" s="6">
        <f t="shared" ref="L67:L130" si="7">ROUND(E67*D67*C67*102.79,0)</f>
        <v>4817</v>
      </c>
      <c r="M67" s="6">
        <f t="shared" ref="M67:M130" si="8">ROUND(I67*L67*0.002205,0)</f>
        <v>0</v>
      </c>
      <c r="N67" s="11">
        <f t="shared" ref="N67:N130" si="9">ROUND(J67*L67*0.002205,1)</f>
        <v>0</v>
      </c>
    </row>
    <row r="68" spans="1:14">
      <c r="A68" s="6" t="s">
        <v>58</v>
      </c>
      <c r="B68" s="6">
        <v>6410</v>
      </c>
      <c r="C68" s="8">
        <v>3.7763258227000001</v>
      </c>
      <c r="D68" s="9">
        <v>0.30299999999999999</v>
      </c>
      <c r="E68" s="9">
        <v>54.65</v>
      </c>
      <c r="F68" s="9">
        <v>0</v>
      </c>
      <c r="G68" s="9">
        <v>0</v>
      </c>
      <c r="H68" s="6">
        <v>1</v>
      </c>
      <c r="I68" s="9">
        <f t="shared" si="5"/>
        <v>0</v>
      </c>
      <c r="J68" s="9">
        <f t="shared" si="6"/>
        <v>0</v>
      </c>
      <c r="K68" s="6">
        <v>2357</v>
      </c>
      <c r="L68" s="6">
        <f t="shared" si="7"/>
        <v>6428</v>
      </c>
      <c r="M68" s="6">
        <f t="shared" si="8"/>
        <v>0</v>
      </c>
      <c r="N68" s="11">
        <f t="shared" si="9"/>
        <v>0</v>
      </c>
    </row>
    <row r="69" spans="1:14">
      <c r="A69" s="6" t="s">
        <v>58</v>
      </c>
      <c r="B69" s="6">
        <v>6460</v>
      </c>
      <c r="C69" s="8">
        <v>1.1150521011000001</v>
      </c>
      <c r="D69" s="9">
        <v>0.30299999999999999</v>
      </c>
      <c r="E69" s="9">
        <v>54.65</v>
      </c>
      <c r="F69" s="9">
        <v>0</v>
      </c>
      <c r="G69" s="9">
        <v>0</v>
      </c>
      <c r="H69" s="6">
        <v>1</v>
      </c>
      <c r="I69" s="9">
        <f t="shared" si="5"/>
        <v>0</v>
      </c>
      <c r="J69" s="9">
        <f t="shared" si="6"/>
        <v>0</v>
      </c>
      <c r="K69" s="6">
        <v>696</v>
      </c>
      <c r="L69" s="6">
        <f t="shared" si="7"/>
        <v>1898</v>
      </c>
      <c r="M69" s="6">
        <f t="shared" si="8"/>
        <v>0</v>
      </c>
      <c r="N69" s="11">
        <f t="shared" si="9"/>
        <v>0</v>
      </c>
    </row>
    <row r="70" spans="1:14">
      <c r="A70" s="6" t="s">
        <v>58</v>
      </c>
      <c r="B70" s="6">
        <v>6430</v>
      </c>
      <c r="C70" s="8">
        <v>0.36679222420000002</v>
      </c>
      <c r="D70" s="9">
        <v>0.30299999999999999</v>
      </c>
      <c r="E70" s="9">
        <v>54.65</v>
      </c>
      <c r="F70" s="9">
        <v>0</v>
      </c>
      <c r="G70" s="9">
        <v>0</v>
      </c>
      <c r="H70" s="6">
        <v>1</v>
      </c>
      <c r="I70" s="9">
        <f t="shared" si="5"/>
        <v>0</v>
      </c>
      <c r="J70" s="9">
        <f t="shared" si="6"/>
        <v>0</v>
      </c>
      <c r="K70" s="6">
        <v>229</v>
      </c>
      <c r="L70" s="6">
        <f t="shared" si="7"/>
        <v>624</v>
      </c>
      <c r="M70" s="6">
        <f t="shared" si="8"/>
        <v>0</v>
      </c>
      <c r="N70" s="11">
        <f t="shared" si="9"/>
        <v>0</v>
      </c>
    </row>
    <row r="71" spans="1:14">
      <c r="A71" s="6" t="s">
        <v>58</v>
      </c>
      <c r="B71" s="6">
        <v>6460</v>
      </c>
      <c r="C71" s="8">
        <v>2.7355411844000002</v>
      </c>
      <c r="D71" s="9">
        <v>0.30299999999999999</v>
      </c>
      <c r="E71" s="9">
        <v>54.65</v>
      </c>
      <c r="F71" s="9">
        <v>0</v>
      </c>
      <c r="G71" s="9">
        <v>0</v>
      </c>
      <c r="H71" s="6">
        <v>1</v>
      </c>
      <c r="I71" s="9">
        <f t="shared" si="5"/>
        <v>0</v>
      </c>
      <c r="J71" s="9">
        <f t="shared" si="6"/>
        <v>0</v>
      </c>
      <c r="K71" s="6">
        <v>1707</v>
      </c>
      <c r="L71" s="6">
        <f t="shared" si="7"/>
        <v>4656</v>
      </c>
      <c r="M71" s="6">
        <f t="shared" si="8"/>
        <v>0</v>
      </c>
      <c r="N71" s="11">
        <f t="shared" si="9"/>
        <v>0</v>
      </c>
    </row>
    <row r="72" spans="1:14">
      <c r="A72" s="6" t="s">
        <v>58</v>
      </c>
      <c r="B72" s="6">
        <v>6120</v>
      </c>
      <c r="C72" s="8">
        <v>4.0305633867999999</v>
      </c>
      <c r="D72" s="9">
        <v>0.30299999999999999</v>
      </c>
      <c r="E72" s="9">
        <v>54.65</v>
      </c>
      <c r="F72" s="9">
        <v>0</v>
      </c>
      <c r="G72" s="9">
        <v>0</v>
      </c>
      <c r="H72" s="6">
        <v>1</v>
      </c>
      <c r="I72" s="9">
        <f t="shared" si="5"/>
        <v>0</v>
      </c>
      <c r="J72" s="9">
        <f t="shared" si="6"/>
        <v>0</v>
      </c>
      <c r="K72" s="6">
        <v>5984</v>
      </c>
      <c r="L72" s="6">
        <f t="shared" si="7"/>
        <v>6860</v>
      </c>
      <c r="M72" s="6">
        <f t="shared" si="8"/>
        <v>0</v>
      </c>
      <c r="N72" s="11">
        <f t="shared" si="9"/>
        <v>0</v>
      </c>
    </row>
    <row r="73" spans="1:14">
      <c r="A73" s="6" t="s">
        <v>58</v>
      </c>
      <c r="B73" s="6">
        <v>6460</v>
      </c>
      <c r="C73" s="8">
        <v>0.70120551880000004</v>
      </c>
      <c r="D73" s="9">
        <v>0.30299999999999999</v>
      </c>
      <c r="E73" s="9">
        <v>54.65</v>
      </c>
      <c r="F73" s="9">
        <v>0</v>
      </c>
      <c r="G73" s="9">
        <v>0</v>
      </c>
      <c r="H73" s="6">
        <v>1</v>
      </c>
      <c r="I73" s="9">
        <f t="shared" si="5"/>
        <v>0</v>
      </c>
      <c r="J73" s="9">
        <f t="shared" si="6"/>
        <v>0</v>
      </c>
      <c r="K73" s="6">
        <v>438</v>
      </c>
      <c r="L73" s="6">
        <f t="shared" si="7"/>
        <v>1194</v>
      </c>
      <c r="M73" s="6">
        <f t="shared" si="8"/>
        <v>0</v>
      </c>
      <c r="N73" s="11">
        <f t="shared" si="9"/>
        <v>0</v>
      </c>
    </row>
    <row r="74" spans="1:14">
      <c r="A74" s="6" t="s">
        <v>58</v>
      </c>
      <c r="B74" s="6">
        <v>6430</v>
      </c>
      <c r="C74" s="8">
        <v>0.22543413840000001</v>
      </c>
      <c r="D74" s="9">
        <v>0.26600000000000001</v>
      </c>
      <c r="E74" s="9">
        <v>54.65</v>
      </c>
      <c r="F74" s="9">
        <v>0</v>
      </c>
      <c r="G74" s="9">
        <v>0</v>
      </c>
      <c r="H74" s="6">
        <v>1</v>
      </c>
      <c r="I74" s="9">
        <f t="shared" si="5"/>
        <v>0</v>
      </c>
      <c r="J74" s="9">
        <f t="shared" si="6"/>
        <v>0</v>
      </c>
      <c r="K74" s="6">
        <v>123</v>
      </c>
      <c r="L74" s="6">
        <f t="shared" si="7"/>
        <v>337</v>
      </c>
      <c r="M74" s="6">
        <f t="shared" si="8"/>
        <v>0</v>
      </c>
      <c r="N74" s="11">
        <f t="shared" si="9"/>
        <v>0</v>
      </c>
    </row>
    <row r="75" spans="1:14">
      <c r="A75" s="6" t="s">
        <v>58</v>
      </c>
      <c r="B75" s="6">
        <v>6181</v>
      </c>
      <c r="C75" s="8">
        <v>2.2928594300000001E-2</v>
      </c>
      <c r="D75" s="9">
        <v>0.30299999999999999</v>
      </c>
      <c r="E75" s="9">
        <v>54.65</v>
      </c>
      <c r="F75" s="9">
        <v>0</v>
      </c>
      <c r="G75" s="9">
        <v>0</v>
      </c>
      <c r="H75" s="6">
        <v>1</v>
      </c>
      <c r="I75" s="9">
        <f t="shared" si="5"/>
        <v>0</v>
      </c>
      <c r="J75" s="9">
        <f t="shared" si="6"/>
        <v>0</v>
      </c>
      <c r="K75" s="6">
        <v>159</v>
      </c>
      <c r="L75" s="6">
        <f t="shared" si="7"/>
        <v>39</v>
      </c>
      <c r="M75" s="6">
        <f t="shared" si="8"/>
        <v>0</v>
      </c>
      <c r="N75" s="11">
        <f t="shared" si="9"/>
        <v>0</v>
      </c>
    </row>
    <row r="76" spans="1:14">
      <c r="A76" s="6" t="s">
        <v>58</v>
      </c>
      <c r="B76" s="6">
        <v>6410</v>
      </c>
      <c r="C76" s="8">
        <v>172.40149184239999</v>
      </c>
      <c r="D76" s="9">
        <v>0.30299999999999999</v>
      </c>
      <c r="E76" s="9">
        <v>54.65</v>
      </c>
      <c r="F76" s="9">
        <v>0</v>
      </c>
      <c r="G76" s="9">
        <v>0</v>
      </c>
      <c r="H76" s="6">
        <v>1</v>
      </c>
      <c r="I76" s="9">
        <f t="shared" si="5"/>
        <v>0</v>
      </c>
      <c r="J76" s="9">
        <f t="shared" si="6"/>
        <v>0</v>
      </c>
      <c r="K76" s="6">
        <v>108224</v>
      </c>
      <c r="L76" s="6">
        <f t="shared" si="7"/>
        <v>293444</v>
      </c>
      <c r="M76" s="6">
        <f t="shared" si="8"/>
        <v>0</v>
      </c>
      <c r="N76" s="11">
        <f t="shared" si="9"/>
        <v>0</v>
      </c>
    </row>
    <row r="77" spans="1:14">
      <c r="A77" s="6" t="s">
        <v>58</v>
      </c>
      <c r="B77" s="6">
        <v>6430</v>
      </c>
      <c r="C77" s="8">
        <v>7.0883492300000003E-2</v>
      </c>
      <c r="D77" s="9">
        <v>0.30299999999999999</v>
      </c>
      <c r="E77" s="9">
        <v>54.65</v>
      </c>
      <c r="F77" s="9">
        <v>0</v>
      </c>
      <c r="G77" s="9">
        <v>0</v>
      </c>
      <c r="H77" s="6">
        <v>1</v>
      </c>
      <c r="I77" s="9">
        <f t="shared" si="5"/>
        <v>0</v>
      </c>
      <c r="J77" s="9">
        <f t="shared" si="6"/>
        <v>0</v>
      </c>
      <c r="K77" s="6">
        <v>44</v>
      </c>
      <c r="L77" s="6">
        <f t="shared" si="7"/>
        <v>121</v>
      </c>
      <c r="M77" s="6">
        <f t="shared" si="8"/>
        <v>0</v>
      </c>
      <c r="N77" s="11">
        <f t="shared" si="9"/>
        <v>0</v>
      </c>
    </row>
    <row r="78" spans="1:14">
      <c r="A78" s="6" t="s">
        <v>58</v>
      </c>
      <c r="B78" s="6">
        <v>6460</v>
      </c>
      <c r="C78" s="8">
        <v>1.9887363014999999</v>
      </c>
      <c r="D78" s="9">
        <v>0.30299999999999999</v>
      </c>
      <c r="E78" s="9">
        <v>54.65</v>
      </c>
      <c r="F78" s="9">
        <v>0</v>
      </c>
      <c r="G78" s="9">
        <v>0</v>
      </c>
      <c r="H78" s="6">
        <v>1</v>
      </c>
      <c r="I78" s="9">
        <f t="shared" si="5"/>
        <v>0</v>
      </c>
      <c r="J78" s="9">
        <f t="shared" si="6"/>
        <v>0</v>
      </c>
      <c r="K78" s="6">
        <v>1241</v>
      </c>
      <c r="L78" s="6">
        <f t="shared" si="7"/>
        <v>3385</v>
      </c>
      <c r="M78" s="6">
        <f t="shared" si="8"/>
        <v>0</v>
      </c>
      <c r="N78" s="11">
        <f t="shared" si="9"/>
        <v>0</v>
      </c>
    </row>
    <row r="79" spans="1:14">
      <c r="A79" s="6" t="s">
        <v>58</v>
      </c>
      <c r="B79" s="6">
        <v>3200</v>
      </c>
      <c r="C79" s="8">
        <v>3.0545034765999999</v>
      </c>
      <c r="D79" s="9">
        <v>0.4</v>
      </c>
      <c r="E79" s="9">
        <v>54.65</v>
      </c>
      <c r="F79" s="9">
        <v>1.2</v>
      </c>
      <c r="G79" s="9">
        <v>6.4000000000000001E-2</v>
      </c>
      <c r="H79" s="6">
        <v>1</v>
      </c>
      <c r="I79" s="9">
        <f t="shared" si="5"/>
        <v>1.2</v>
      </c>
      <c r="J79" s="9">
        <f t="shared" si="6"/>
        <v>6.4000000000000001E-2</v>
      </c>
      <c r="K79" s="6">
        <v>2516</v>
      </c>
      <c r="L79" s="6">
        <f t="shared" si="7"/>
        <v>6863</v>
      </c>
      <c r="M79" s="6">
        <f t="shared" si="8"/>
        <v>18</v>
      </c>
      <c r="N79" s="11">
        <f t="shared" si="9"/>
        <v>1</v>
      </c>
    </row>
    <row r="80" spans="1:14">
      <c r="A80" s="6" t="s">
        <v>58</v>
      </c>
      <c r="B80" s="6">
        <v>3200</v>
      </c>
      <c r="C80" s="8">
        <v>8.7100543568000006</v>
      </c>
      <c r="D80" s="9">
        <v>0.4</v>
      </c>
      <c r="E80" s="9">
        <v>54.65</v>
      </c>
      <c r="F80" s="9">
        <v>1.2</v>
      </c>
      <c r="G80" s="9">
        <v>6.4000000000000001E-2</v>
      </c>
      <c r="H80" s="6">
        <v>1</v>
      </c>
      <c r="I80" s="9">
        <f t="shared" si="5"/>
        <v>1.2</v>
      </c>
      <c r="J80" s="9">
        <f t="shared" si="6"/>
        <v>6.4000000000000001E-2</v>
      </c>
      <c r="K80" s="6">
        <v>7175</v>
      </c>
      <c r="L80" s="6">
        <f t="shared" si="7"/>
        <v>19571</v>
      </c>
      <c r="M80" s="6">
        <f t="shared" si="8"/>
        <v>52</v>
      </c>
      <c r="N80" s="11">
        <f t="shared" si="9"/>
        <v>2.8</v>
      </c>
    </row>
    <row r="81" spans="1:14">
      <c r="A81" s="6" t="s">
        <v>58</v>
      </c>
      <c r="B81" s="6">
        <v>3200</v>
      </c>
      <c r="C81" s="8">
        <v>2.7160598000000001E-3</v>
      </c>
      <c r="D81" s="9">
        <v>0.4</v>
      </c>
      <c r="E81" s="9">
        <v>54.65</v>
      </c>
      <c r="F81" s="9">
        <v>1.2</v>
      </c>
      <c r="G81" s="9">
        <v>6.4000000000000001E-2</v>
      </c>
      <c r="H81" s="6">
        <v>1</v>
      </c>
      <c r="I81" s="9">
        <f t="shared" si="5"/>
        <v>1.2</v>
      </c>
      <c r="J81" s="9">
        <f t="shared" si="6"/>
        <v>6.4000000000000001E-2</v>
      </c>
      <c r="K81" s="6">
        <v>2</v>
      </c>
      <c r="L81" s="6">
        <f t="shared" si="7"/>
        <v>6</v>
      </c>
      <c r="M81" s="6">
        <f t="shared" si="8"/>
        <v>0</v>
      </c>
      <c r="N81" s="11">
        <f t="shared" si="9"/>
        <v>0</v>
      </c>
    </row>
    <row r="82" spans="1:14">
      <c r="A82" s="6" t="s">
        <v>58</v>
      </c>
      <c r="B82" s="6">
        <v>6120</v>
      </c>
      <c r="C82" s="8">
        <v>6.7280430921000001</v>
      </c>
      <c r="D82" s="9">
        <v>0.30299999999999999</v>
      </c>
      <c r="E82" s="9">
        <v>54.65</v>
      </c>
      <c r="F82" s="9">
        <v>0</v>
      </c>
      <c r="G82" s="9">
        <v>0</v>
      </c>
      <c r="H82" s="6">
        <v>1</v>
      </c>
      <c r="I82" s="9">
        <f t="shared" si="5"/>
        <v>0</v>
      </c>
      <c r="J82" s="9">
        <f t="shared" si="6"/>
        <v>0</v>
      </c>
      <c r="K82" s="6">
        <v>4225</v>
      </c>
      <c r="L82" s="6">
        <f t="shared" si="7"/>
        <v>11452</v>
      </c>
      <c r="M82" s="6">
        <f t="shared" si="8"/>
        <v>0</v>
      </c>
      <c r="N82" s="11">
        <f t="shared" si="9"/>
        <v>0</v>
      </c>
    </row>
    <row r="83" spans="1:14">
      <c r="A83" s="6" t="s">
        <v>58</v>
      </c>
      <c r="B83" s="6">
        <v>6410</v>
      </c>
      <c r="C83" s="8">
        <v>3.8797967030999998</v>
      </c>
      <c r="D83" s="9">
        <v>0.30299999999999999</v>
      </c>
      <c r="E83" s="9">
        <v>54.65</v>
      </c>
      <c r="F83" s="9">
        <v>0</v>
      </c>
      <c r="G83" s="9">
        <v>0</v>
      </c>
      <c r="H83" s="6">
        <v>1</v>
      </c>
      <c r="I83" s="9">
        <f t="shared" si="5"/>
        <v>0</v>
      </c>
      <c r="J83" s="9">
        <f t="shared" si="6"/>
        <v>0</v>
      </c>
      <c r="K83" s="6">
        <v>2421</v>
      </c>
      <c r="L83" s="6">
        <f t="shared" si="7"/>
        <v>6604</v>
      </c>
      <c r="M83" s="6">
        <f t="shared" si="8"/>
        <v>0</v>
      </c>
      <c r="N83" s="11">
        <f t="shared" si="9"/>
        <v>0</v>
      </c>
    </row>
    <row r="84" spans="1:14">
      <c r="A84" s="6" t="s">
        <v>58</v>
      </c>
      <c r="B84" s="6">
        <v>6460</v>
      </c>
      <c r="C84" s="8">
        <v>0.3235312232</v>
      </c>
      <c r="D84" s="9">
        <v>0.30299999999999999</v>
      </c>
      <c r="E84" s="9">
        <v>54.65</v>
      </c>
      <c r="F84" s="9">
        <v>0</v>
      </c>
      <c r="G84" s="9">
        <v>0</v>
      </c>
      <c r="H84" s="6">
        <v>1</v>
      </c>
      <c r="I84" s="9">
        <f t="shared" si="5"/>
        <v>0</v>
      </c>
      <c r="J84" s="9">
        <f t="shared" si="6"/>
        <v>0</v>
      </c>
      <c r="K84" s="6">
        <v>202</v>
      </c>
      <c r="L84" s="6">
        <f t="shared" si="7"/>
        <v>551</v>
      </c>
      <c r="M84" s="6">
        <f t="shared" si="8"/>
        <v>0</v>
      </c>
      <c r="N84" s="11">
        <f t="shared" si="9"/>
        <v>0</v>
      </c>
    </row>
    <row r="85" spans="1:14">
      <c r="A85" s="6" t="s">
        <v>58</v>
      </c>
      <c r="B85" s="6">
        <v>4200</v>
      </c>
      <c r="C85" s="8">
        <v>4.4841451629</v>
      </c>
      <c r="D85" s="9">
        <v>0.41299999999999998</v>
      </c>
      <c r="E85" s="9">
        <v>54.65</v>
      </c>
      <c r="F85" s="9">
        <v>0.7</v>
      </c>
      <c r="G85" s="9">
        <v>0.09</v>
      </c>
      <c r="H85" s="6">
        <v>1</v>
      </c>
      <c r="I85" s="9">
        <f t="shared" si="5"/>
        <v>0.7</v>
      </c>
      <c r="J85" s="9">
        <f t="shared" si="6"/>
        <v>0.09</v>
      </c>
      <c r="K85" s="6">
        <v>13122</v>
      </c>
      <c r="L85" s="6">
        <f t="shared" si="7"/>
        <v>10403</v>
      </c>
      <c r="M85" s="6">
        <f t="shared" si="8"/>
        <v>16</v>
      </c>
      <c r="N85" s="11">
        <f t="shared" si="9"/>
        <v>2.1</v>
      </c>
    </row>
    <row r="86" spans="1:14">
      <c r="A86" s="6" t="s">
        <v>58</v>
      </c>
      <c r="B86" s="6">
        <v>6410</v>
      </c>
      <c r="C86" s="8">
        <v>0.57572212450000004</v>
      </c>
      <c r="D86" s="9">
        <v>0.30299999999999999</v>
      </c>
      <c r="E86" s="9">
        <v>54.65</v>
      </c>
      <c r="F86" s="9">
        <v>0</v>
      </c>
      <c r="G86" s="9">
        <v>0</v>
      </c>
      <c r="H86" s="6">
        <v>1</v>
      </c>
      <c r="I86" s="9">
        <f t="shared" si="5"/>
        <v>0</v>
      </c>
      <c r="J86" s="9">
        <f t="shared" si="6"/>
        <v>0</v>
      </c>
      <c r="K86" s="6">
        <v>359</v>
      </c>
      <c r="L86" s="6">
        <f t="shared" si="7"/>
        <v>980</v>
      </c>
      <c r="M86" s="6">
        <f t="shared" si="8"/>
        <v>0</v>
      </c>
      <c r="N86" s="11">
        <f t="shared" si="9"/>
        <v>0</v>
      </c>
    </row>
    <row r="87" spans="1:14">
      <c r="A87" s="6" t="s">
        <v>58</v>
      </c>
      <c r="B87" s="6">
        <v>6460</v>
      </c>
      <c r="C87" s="8">
        <v>2.3927751651000002</v>
      </c>
      <c r="D87" s="9">
        <v>0.30299999999999999</v>
      </c>
      <c r="E87" s="9">
        <v>54.65</v>
      </c>
      <c r="F87" s="9">
        <v>0</v>
      </c>
      <c r="G87" s="9">
        <v>0</v>
      </c>
      <c r="H87" s="6">
        <v>1</v>
      </c>
      <c r="I87" s="9">
        <f t="shared" si="5"/>
        <v>0</v>
      </c>
      <c r="J87" s="9">
        <f t="shared" si="6"/>
        <v>0</v>
      </c>
      <c r="K87" s="6">
        <v>1493</v>
      </c>
      <c r="L87" s="6">
        <f t="shared" si="7"/>
        <v>4073</v>
      </c>
      <c r="M87" s="6">
        <f t="shared" si="8"/>
        <v>0</v>
      </c>
      <c r="N87" s="11">
        <f t="shared" si="9"/>
        <v>0</v>
      </c>
    </row>
    <row r="88" spans="1:14">
      <c r="A88" s="6" t="s">
        <v>58</v>
      </c>
      <c r="B88" s="6">
        <v>6460</v>
      </c>
      <c r="C88" s="8">
        <v>10.129726784800001</v>
      </c>
      <c r="D88" s="9">
        <v>0.30299999999999999</v>
      </c>
      <c r="E88" s="9">
        <v>54.65</v>
      </c>
      <c r="F88" s="9">
        <v>0</v>
      </c>
      <c r="G88" s="9">
        <v>0</v>
      </c>
      <c r="H88" s="6">
        <v>1</v>
      </c>
      <c r="I88" s="9">
        <f t="shared" si="5"/>
        <v>0</v>
      </c>
      <c r="J88" s="9">
        <f t="shared" si="6"/>
        <v>0</v>
      </c>
      <c r="K88" s="6">
        <v>6321</v>
      </c>
      <c r="L88" s="6">
        <f t="shared" si="7"/>
        <v>17242</v>
      </c>
      <c r="M88" s="6">
        <f t="shared" si="8"/>
        <v>0</v>
      </c>
      <c r="N88" s="11">
        <f t="shared" si="9"/>
        <v>0</v>
      </c>
    </row>
    <row r="89" spans="1:14">
      <c r="A89" s="6" t="s">
        <v>58</v>
      </c>
      <c r="B89" s="6">
        <v>6460</v>
      </c>
      <c r="C89" s="8">
        <v>3.1147230758000002</v>
      </c>
      <c r="D89" s="9">
        <v>0.30299999999999999</v>
      </c>
      <c r="E89" s="9">
        <v>54.65</v>
      </c>
      <c r="F89" s="9">
        <v>0</v>
      </c>
      <c r="G89" s="9">
        <v>0</v>
      </c>
      <c r="H89" s="6">
        <v>1</v>
      </c>
      <c r="I89" s="9">
        <f t="shared" si="5"/>
        <v>0</v>
      </c>
      <c r="J89" s="9">
        <f t="shared" si="6"/>
        <v>0</v>
      </c>
      <c r="K89" s="6">
        <v>1944</v>
      </c>
      <c r="L89" s="6">
        <f t="shared" si="7"/>
        <v>5302</v>
      </c>
      <c r="M89" s="6">
        <f t="shared" si="8"/>
        <v>0</v>
      </c>
      <c r="N89" s="11">
        <f t="shared" si="9"/>
        <v>0</v>
      </c>
    </row>
    <row r="90" spans="1:14">
      <c r="A90" s="6" t="s">
        <v>58</v>
      </c>
      <c r="B90" s="6">
        <v>6460</v>
      </c>
      <c r="C90" s="8">
        <v>2.5055584138000002</v>
      </c>
      <c r="D90" s="9">
        <v>0.30299999999999999</v>
      </c>
      <c r="E90" s="9">
        <v>54.65</v>
      </c>
      <c r="F90" s="9">
        <v>0</v>
      </c>
      <c r="G90" s="9">
        <v>0</v>
      </c>
      <c r="H90" s="6">
        <v>1</v>
      </c>
      <c r="I90" s="9">
        <f t="shared" si="5"/>
        <v>0</v>
      </c>
      <c r="J90" s="9">
        <f t="shared" si="6"/>
        <v>0</v>
      </c>
      <c r="K90" s="6">
        <v>1564</v>
      </c>
      <c r="L90" s="6">
        <f t="shared" si="7"/>
        <v>4265</v>
      </c>
      <c r="M90" s="6">
        <f t="shared" si="8"/>
        <v>0</v>
      </c>
      <c r="N90" s="11">
        <f t="shared" si="9"/>
        <v>0</v>
      </c>
    </row>
    <row r="91" spans="1:14">
      <c r="A91" s="6" t="s">
        <v>58</v>
      </c>
      <c r="B91" s="6">
        <v>3200</v>
      </c>
      <c r="C91" s="8">
        <v>2.8950897999999998E-3</v>
      </c>
      <c r="D91" s="9">
        <v>0.4</v>
      </c>
      <c r="E91" s="9">
        <v>54.65</v>
      </c>
      <c r="F91" s="9">
        <v>1.2</v>
      </c>
      <c r="G91" s="9">
        <v>6.4000000000000001E-2</v>
      </c>
      <c r="H91" s="6">
        <v>1</v>
      </c>
      <c r="I91" s="9">
        <f t="shared" si="5"/>
        <v>1.2</v>
      </c>
      <c r="J91" s="9">
        <f t="shared" si="6"/>
        <v>6.4000000000000001E-2</v>
      </c>
      <c r="K91" s="6">
        <v>2</v>
      </c>
      <c r="L91" s="6">
        <f t="shared" si="7"/>
        <v>7</v>
      </c>
      <c r="M91" s="6">
        <f t="shared" si="8"/>
        <v>0</v>
      </c>
      <c r="N91" s="11">
        <f t="shared" si="9"/>
        <v>0</v>
      </c>
    </row>
    <row r="92" spans="1:14">
      <c r="A92" s="6" t="s">
        <v>58</v>
      </c>
      <c r="B92" s="6">
        <v>3200</v>
      </c>
      <c r="C92" s="8">
        <v>0.23348020529999999</v>
      </c>
      <c r="D92" s="9">
        <v>0.4</v>
      </c>
      <c r="E92" s="9">
        <v>54.65</v>
      </c>
      <c r="F92" s="9">
        <v>1.2</v>
      </c>
      <c r="G92" s="9">
        <v>6.4000000000000001E-2</v>
      </c>
      <c r="H92" s="6">
        <v>1</v>
      </c>
      <c r="I92" s="9">
        <f t="shared" si="5"/>
        <v>1.2</v>
      </c>
      <c r="J92" s="9">
        <f t="shared" si="6"/>
        <v>6.4000000000000001E-2</v>
      </c>
      <c r="K92" s="6">
        <v>192</v>
      </c>
      <c r="L92" s="6">
        <f t="shared" si="7"/>
        <v>525</v>
      </c>
      <c r="M92" s="6">
        <f t="shared" si="8"/>
        <v>1</v>
      </c>
      <c r="N92" s="11">
        <f t="shared" si="9"/>
        <v>0.1</v>
      </c>
    </row>
    <row r="93" spans="1:14">
      <c r="A93" s="6" t="s">
        <v>58</v>
      </c>
      <c r="B93" s="6">
        <v>6460</v>
      </c>
      <c r="C93" s="8">
        <v>0.22753675000000001</v>
      </c>
      <c r="D93" s="9">
        <v>0.30299999999999999</v>
      </c>
      <c r="E93" s="9">
        <v>54.65</v>
      </c>
      <c r="F93" s="9">
        <v>0</v>
      </c>
      <c r="G93" s="9">
        <v>0</v>
      </c>
      <c r="H93" s="6">
        <v>1</v>
      </c>
      <c r="I93" s="9">
        <f t="shared" si="5"/>
        <v>0</v>
      </c>
      <c r="J93" s="9">
        <f t="shared" si="6"/>
        <v>0</v>
      </c>
      <c r="K93" s="6">
        <v>142</v>
      </c>
      <c r="L93" s="6">
        <f t="shared" si="7"/>
        <v>387</v>
      </c>
      <c r="M93" s="6">
        <f t="shared" si="8"/>
        <v>0</v>
      </c>
      <c r="N93" s="11">
        <f t="shared" si="9"/>
        <v>0</v>
      </c>
    </row>
    <row r="94" spans="1:14">
      <c r="A94" s="6" t="s">
        <v>58</v>
      </c>
      <c r="B94" s="6">
        <v>4200</v>
      </c>
      <c r="C94" s="8">
        <v>4.0171733100000002E-2</v>
      </c>
      <c r="D94" s="9">
        <v>0.25800000000000001</v>
      </c>
      <c r="E94" s="9">
        <v>54.65</v>
      </c>
      <c r="F94" s="9">
        <v>0.7</v>
      </c>
      <c r="G94" s="9">
        <v>0.09</v>
      </c>
      <c r="H94" s="6">
        <v>1</v>
      </c>
      <c r="I94" s="9">
        <f t="shared" si="5"/>
        <v>0.7</v>
      </c>
      <c r="J94" s="9">
        <f t="shared" si="6"/>
        <v>0.09</v>
      </c>
      <c r="K94" s="6">
        <v>290</v>
      </c>
      <c r="L94" s="6">
        <f t="shared" si="7"/>
        <v>58</v>
      </c>
      <c r="M94" s="6">
        <f t="shared" si="8"/>
        <v>0</v>
      </c>
      <c r="N94" s="11">
        <f t="shared" si="9"/>
        <v>0</v>
      </c>
    </row>
    <row r="95" spans="1:14">
      <c r="A95" s="6" t="s">
        <v>58</v>
      </c>
      <c r="B95" s="6">
        <v>6410</v>
      </c>
      <c r="C95" s="8">
        <v>1.4437197400000001E-2</v>
      </c>
      <c r="D95" s="9">
        <v>0.30299999999999999</v>
      </c>
      <c r="E95" s="9">
        <v>54.65</v>
      </c>
      <c r="F95" s="9">
        <v>0</v>
      </c>
      <c r="G95" s="9">
        <v>0</v>
      </c>
      <c r="H95" s="6">
        <v>1</v>
      </c>
      <c r="I95" s="9">
        <f t="shared" si="5"/>
        <v>0</v>
      </c>
      <c r="J95" s="9">
        <f t="shared" si="6"/>
        <v>0</v>
      </c>
      <c r="K95" s="6">
        <v>9</v>
      </c>
      <c r="L95" s="6">
        <f t="shared" si="7"/>
        <v>25</v>
      </c>
      <c r="M95" s="6">
        <f t="shared" si="8"/>
        <v>0</v>
      </c>
      <c r="N95" s="11">
        <f t="shared" si="9"/>
        <v>0</v>
      </c>
    </row>
    <row r="96" spans="1:14">
      <c r="A96" s="6" t="s">
        <v>58</v>
      </c>
      <c r="B96" s="6">
        <v>6460</v>
      </c>
      <c r="C96" s="8">
        <v>1.7740403977000001</v>
      </c>
      <c r="D96" s="9">
        <v>0.30299999999999999</v>
      </c>
      <c r="E96" s="9">
        <v>54.65</v>
      </c>
      <c r="F96" s="9">
        <v>0</v>
      </c>
      <c r="G96" s="9">
        <v>0</v>
      </c>
      <c r="H96" s="6">
        <v>1</v>
      </c>
      <c r="I96" s="9">
        <f t="shared" si="5"/>
        <v>0</v>
      </c>
      <c r="J96" s="9">
        <f t="shared" si="6"/>
        <v>0</v>
      </c>
      <c r="K96" s="6">
        <v>1107</v>
      </c>
      <c r="L96" s="6">
        <f t="shared" si="7"/>
        <v>3020</v>
      </c>
      <c r="M96" s="6">
        <f t="shared" si="8"/>
        <v>0</v>
      </c>
      <c r="N96" s="11">
        <f t="shared" si="9"/>
        <v>0</v>
      </c>
    </row>
    <row r="97" spans="1:14">
      <c r="A97" s="6" t="s">
        <v>58</v>
      </c>
      <c r="B97" s="6">
        <v>6410</v>
      </c>
      <c r="C97" s="8">
        <v>0.53355501459999999</v>
      </c>
      <c r="D97" s="9">
        <v>0.30299999999999999</v>
      </c>
      <c r="E97" s="9">
        <v>54.65</v>
      </c>
      <c r="F97" s="9">
        <v>0</v>
      </c>
      <c r="G97" s="9">
        <v>0</v>
      </c>
      <c r="H97" s="6">
        <v>1</v>
      </c>
      <c r="I97" s="9">
        <f t="shared" si="5"/>
        <v>0</v>
      </c>
      <c r="J97" s="9">
        <f t="shared" si="6"/>
        <v>0</v>
      </c>
      <c r="K97" s="6">
        <v>333</v>
      </c>
      <c r="L97" s="6">
        <f t="shared" si="7"/>
        <v>908</v>
      </c>
      <c r="M97" s="6">
        <f t="shared" si="8"/>
        <v>0</v>
      </c>
      <c r="N97" s="11">
        <f t="shared" si="9"/>
        <v>0</v>
      </c>
    </row>
    <row r="98" spans="1:14">
      <c r="A98" s="6" t="s">
        <v>58</v>
      </c>
      <c r="B98" s="6">
        <v>6410</v>
      </c>
      <c r="C98" s="8">
        <v>0.14934819199999999</v>
      </c>
      <c r="D98" s="9">
        <v>0.30299999999999999</v>
      </c>
      <c r="E98" s="9">
        <v>54.65</v>
      </c>
      <c r="F98" s="9">
        <v>0</v>
      </c>
      <c r="G98" s="9">
        <v>0</v>
      </c>
      <c r="H98" s="6">
        <v>1</v>
      </c>
      <c r="I98" s="9">
        <f t="shared" si="5"/>
        <v>0</v>
      </c>
      <c r="J98" s="9">
        <f t="shared" si="6"/>
        <v>0</v>
      </c>
      <c r="K98" s="6">
        <v>93</v>
      </c>
      <c r="L98" s="6">
        <f t="shared" si="7"/>
        <v>254</v>
      </c>
      <c r="M98" s="6">
        <f t="shared" si="8"/>
        <v>0</v>
      </c>
      <c r="N98" s="11">
        <f t="shared" si="9"/>
        <v>0</v>
      </c>
    </row>
    <row r="99" spans="1:14">
      <c r="A99" s="6" t="s">
        <v>58</v>
      </c>
      <c r="B99" s="6">
        <v>6410</v>
      </c>
      <c r="C99" s="8">
        <v>0.86629490720000002</v>
      </c>
      <c r="D99" s="9">
        <v>0.30299999999999999</v>
      </c>
      <c r="E99" s="9">
        <v>54.65</v>
      </c>
      <c r="F99" s="9">
        <v>0</v>
      </c>
      <c r="G99" s="9">
        <v>0</v>
      </c>
      <c r="H99" s="6">
        <v>1</v>
      </c>
      <c r="I99" s="9">
        <f t="shared" si="5"/>
        <v>0</v>
      </c>
      <c r="J99" s="9">
        <f t="shared" si="6"/>
        <v>0</v>
      </c>
      <c r="K99" s="6">
        <v>541</v>
      </c>
      <c r="L99" s="6">
        <f t="shared" si="7"/>
        <v>1475</v>
      </c>
      <c r="M99" s="6">
        <f t="shared" si="8"/>
        <v>0</v>
      </c>
      <c r="N99" s="11">
        <f t="shared" si="9"/>
        <v>0</v>
      </c>
    </row>
    <row r="100" spans="1:14">
      <c r="A100" s="6" t="s">
        <v>58</v>
      </c>
      <c r="B100" s="6">
        <v>6460</v>
      </c>
      <c r="C100" s="8">
        <v>1.16024953E-2</v>
      </c>
      <c r="D100" s="9">
        <v>0.30299999999999999</v>
      </c>
      <c r="E100" s="9">
        <v>54.65</v>
      </c>
      <c r="F100" s="9">
        <v>0</v>
      </c>
      <c r="G100" s="9">
        <v>0</v>
      </c>
      <c r="H100" s="6">
        <v>1</v>
      </c>
      <c r="I100" s="9">
        <f t="shared" si="5"/>
        <v>0</v>
      </c>
      <c r="J100" s="9">
        <f t="shared" si="6"/>
        <v>0</v>
      </c>
      <c r="K100" s="6">
        <v>7</v>
      </c>
      <c r="L100" s="6">
        <f t="shared" si="7"/>
        <v>20</v>
      </c>
      <c r="M100" s="6">
        <f t="shared" si="8"/>
        <v>0</v>
      </c>
      <c r="N100" s="11">
        <f t="shared" si="9"/>
        <v>0</v>
      </c>
    </row>
    <row r="101" spans="1:14">
      <c r="A101" s="6" t="s">
        <v>58</v>
      </c>
      <c r="B101" s="6">
        <v>6460</v>
      </c>
      <c r="C101" s="8">
        <v>1.3410835161000001</v>
      </c>
      <c r="D101" s="9">
        <v>0.30299999999999999</v>
      </c>
      <c r="E101" s="9">
        <v>54.65</v>
      </c>
      <c r="F101" s="9">
        <v>0</v>
      </c>
      <c r="G101" s="9">
        <v>0</v>
      </c>
      <c r="H101" s="6">
        <v>1</v>
      </c>
      <c r="I101" s="9">
        <f t="shared" si="5"/>
        <v>0</v>
      </c>
      <c r="J101" s="9">
        <f t="shared" si="6"/>
        <v>0</v>
      </c>
      <c r="K101" s="6">
        <v>837</v>
      </c>
      <c r="L101" s="6">
        <f t="shared" si="7"/>
        <v>2283</v>
      </c>
      <c r="M101" s="6">
        <f t="shared" si="8"/>
        <v>0</v>
      </c>
      <c r="N101" s="11">
        <f t="shared" si="9"/>
        <v>0</v>
      </c>
    </row>
    <row r="102" spans="1:14">
      <c r="A102" s="6" t="s">
        <v>58</v>
      </c>
      <c r="B102" s="6">
        <v>6410</v>
      </c>
      <c r="C102" s="8">
        <v>1.6301175999999999E-3</v>
      </c>
      <c r="D102" s="9">
        <v>0.30299999999999999</v>
      </c>
      <c r="E102" s="9">
        <v>54.65</v>
      </c>
      <c r="F102" s="9">
        <v>0</v>
      </c>
      <c r="G102" s="9">
        <v>0</v>
      </c>
      <c r="H102" s="6">
        <v>1</v>
      </c>
      <c r="I102" s="9">
        <f t="shared" si="5"/>
        <v>0</v>
      </c>
      <c r="J102" s="9">
        <f t="shared" si="6"/>
        <v>0</v>
      </c>
      <c r="K102" s="6">
        <v>1</v>
      </c>
      <c r="L102" s="6">
        <f t="shared" si="7"/>
        <v>3</v>
      </c>
      <c r="M102" s="6">
        <f t="shared" si="8"/>
        <v>0</v>
      </c>
      <c r="N102" s="11">
        <f t="shared" si="9"/>
        <v>0</v>
      </c>
    </row>
    <row r="103" spans="1:14">
      <c r="A103" s="6" t="s">
        <v>58</v>
      </c>
      <c r="B103" s="6">
        <v>6460</v>
      </c>
      <c r="C103" s="8">
        <v>2.3472740087999999</v>
      </c>
      <c r="D103" s="9">
        <v>0.30299999999999999</v>
      </c>
      <c r="E103" s="9">
        <v>54.65</v>
      </c>
      <c r="F103" s="9">
        <v>0</v>
      </c>
      <c r="G103" s="9">
        <v>0</v>
      </c>
      <c r="H103" s="6">
        <v>1</v>
      </c>
      <c r="I103" s="9">
        <f t="shared" si="5"/>
        <v>0</v>
      </c>
      <c r="J103" s="9">
        <f t="shared" si="6"/>
        <v>0</v>
      </c>
      <c r="K103" s="6">
        <v>1465</v>
      </c>
      <c r="L103" s="6">
        <f t="shared" si="7"/>
        <v>3995</v>
      </c>
      <c r="M103" s="6">
        <f t="shared" si="8"/>
        <v>0</v>
      </c>
      <c r="N103" s="11">
        <f t="shared" si="9"/>
        <v>0</v>
      </c>
    </row>
    <row r="104" spans="1:14">
      <c r="A104" s="6" t="s">
        <v>58</v>
      </c>
      <c r="B104" s="6">
        <v>3200</v>
      </c>
      <c r="C104" s="8">
        <v>0.2265176669</v>
      </c>
      <c r="D104" s="9">
        <v>0.4</v>
      </c>
      <c r="E104" s="9">
        <v>54.65</v>
      </c>
      <c r="F104" s="9">
        <v>1.2</v>
      </c>
      <c r="G104" s="9">
        <v>6.4000000000000001E-2</v>
      </c>
      <c r="H104" s="6">
        <v>1</v>
      </c>
      <c r="I104" s="9">
        <f t="shared" si="5"/>
        <v>1.2</v>
      </c>
      <c r="J104" s="9">
        <f t="shared" si="6"/>
        <v>6.4000000000000001E-2</v>
      </c>
      <c r="K104" s="6">
        <v>187</v>
      </c>
      <c r="L104" s="6">
        <f t="shared" si="7"/>
        <v>509</v>
      </c>
      <c r="M104" s="6">
        <f t="shared" si="8"/>
        <v>1</v>
      </c>
      <c r="N104" s="11">
        <f t="shared" si="9"/>
        <v>0.1</v>
      </c>
    </row>
    <row r="105" spans="1:14">
      <c r="A105" s="6" t="s">
        <v>58</v>
      </c>
      <c r="B105" s="6">
        <v>6460</v>
      </c>
      <c r="C105" s="8">
        <v>0.53783087569999999</v>
      </c>
      <c r="D105" s="9">
        <v>0.30299999999999999</v>
      </c>
      <c r="E105" s="9">
        <v>54.65</v>
      </c>
      <c r="F105" s="9">
        <v>0</v>
      </c>
      <c r="G105" s="9">
        <v>0</v>
      </c>
      <c r="H105" s="6">
        <v>1</v>
      </c>
      <c r="I105" s="9">
        <f t="shared" si="5"/>
        <v>0</v>
      </c>
      <c r="J105" s="9">
        <f t="shared" si="6"/>
        <v>0</v>
      </c>
      <c r="K105" s="6">
        <v>336</v>
      </c>
      <c r="L105" s="6">
        <f t="shared" si="7"/>
        <v>915</v>
      </c>
      <c r="M105" s="6">
        <f t="shared" si="8"/>
        <v>0</v>
      </c>
      <c r="N105" s="11">
        <f t="shared" si="9"/>
        <v>0</v>
      </c>
    </row>
    <row r="106" spans="1:14">
      <c r="A106" s="6" t="s">
        <v>58</v>
      </c>
      <c r="B106" s="6">
        <v>6410</v>
      </c>
      <c r="C106" s="8">
        <v>0.40011442800000002</v>
      </c>
      <c r="D106" s="9">
        <v>0.30299999999999999</v>
      </c>
      <c r="E106" s="9">
        <v>54.65</v>
      </c>
      <c r="F106" s="9">
        <v>0</v>
      </c>
      <c r="G106" s="9">
        <v>0</v>
      </c>
      <c r="H106" s="6">
        <v>1</v>
      </c>
      <c r="I106" s="9">
        <f t="shared" si="5"/>
        <v>0</v>
      </c>
      <c r="J106" s="9">
        <f t="shared" si="6"/>
        <v>0</v>
      </c>
      <c r="K106" s="6">
        <v>250</v>
      </c>
      <c r="L106" s="6">
        <f t="shared" si="7"/>
        <v>681</v>
      </c>
      <c r="M106" s="6">
        <f t="shared" si="8"/>
        <v>0</v>
      </c>
      <c r="N106" s="11">
        <f t="shared" si="9"/>
        <v>0</v>
      </c>
    </row>
    <row r="107" spans="1:14">
      <c r="A107" s="6" t="s">
        <v>58</v>
      </c>
      <c r="B107" s="6">
        <v>6120</v>
      </c>
      <c r="C107" s="8">
        <v>3.7374812455000002</v>
      </c>
      <c r="D107" s="9">
        <v>0.30299999999999999</v>
      </c>
      <c r="E107" s="9">
        <v>54.65</v>
      </c>
      <c r="F107" s="9">
        <v>0</v>
      </c>
      <c r="G107" s="9">
        <v>0</v>
      </c>
      <c r="H107" s="6">
        <v>1</v>
      </c>
      <c r="I107" s="9">
        <f t="shared" si="5"/>
        <v>0</v>
      </c>
      <c r="J107" s="9">
        <f t="shared" si="6"/>
        <v>0</v>
      </c>
      <c r="K107" s="6">
        <v>2332</v>
      </c>
      <c r="L107" s="6">
        <f t="shared" si="7"/>
        <v>6362</v>
      </c>
      <c r="M107" s="6">
        <f t="shared" si="8"/>
        <v>0</v>
      </c>
      <c r="N107" s="11">
        <f t="shared" si="9"/>
        <v>0</v>
      </c>
    </row>
    <row r="108" spans="1:14">
      <c r="A108" s="6" t="s">
        <v>58</v>
      </c>
      <c r="B108" s="6">
        <v>6460</v>
      </c>
      <c r="C108" s="8">
        <v>3.4736727600000003E-2</v>
      </c>
      <c r="D108" s="9">
        <v>0.30299999999999999</v>
      </c>
      <c r="E108" s="9">
        <v>54.65</v>
      </c>
      <c r="F108" s="9">
        <v>0</v>
      </c>
      <c r="G108" s="9">
        <v>0</v>
      </c>
      <c r="H108" s="6">
        <v>1</v>
      </c>
      <c r="I108" s="9">
        <f t="shared" si="5"/>
        <v>0</v>
      </c>
      <c r="J108" s="9">
        <f t="shared" si="6"/>
        <v>0</v>
      </c>
      <c r="K108" s="6">
        <v>22</v>
      </c>
      <c r="L108" s="6">
        <f t="shared" si="7"/>
        <v>59</v>
      </c>
      <c r="M108" s="6">
        <f t="shared" si="8"/>
        <v>0</v>
      </c>
      <c r="N108" s="11">
        <f t="shared" si="9"/>
        <v>0</v>
      </c>
    </row>
    <row r="109" spans="1:14">
      <c r="A109" s="6" t="s">
        <v>58</v>
      </c>
      <c r="B109" s="6">
        <v>6460</v>
      </c>
      <c r="C109" s="8">
        <v>1.20932186E-2</v>
      </c>
      <c r="D109" s="9">
        <v>0.30299999999999999</v>
      </c>
      <c r="E109" s="9">
        <v>54.65</v>
      </c>
      <c r="F109" s="9">
        <v>0</v>
      </c>
      <c r="G109" s="9">
        <v>0</v>
      </c>
      <c r="H109" s="6">
        <v>1</v>
      </c>
      <c r="I109" s="9">
        <f t="shared" si="5"/>
        <v>0</v>
      </c>
      <c r="J109" s="9">
        <f t="shared" si="6"/>
        <v>0</v>
      </c>
      <c r="K109" s="6">
        <v>8</v>
      </c>
      <c r="L109" s="6">
        <f t="shared" si="7"/>
        <v>21</v>
      </c>
      <c r="M109" s="6">
        <f t="shared" si="8"/>
        <v>0</v>
      </c>
      <c r="N109" s="11">
        <f t="shared" si="9"/>
        <v>0</v>
      </c>
    </row>
    <row r="110" spans="1:14">
      <c r="A110" s="6" t="s">
        <v>58</v>
      </c>
      <c r="B110" s="6">
        <v>6410</v>
      </c>
      <c r="C110" s="8">
        <v>4.2538981000000003E-3</v>
      </c>
      <c r="D110" s="9">
        <v>0.30299999999999999</v>
      </c>
      <c r="E110" s="9">
        <v>54.65</v>
      </c>
      <c r="F110" s="9">
        <v>0</v>
      </c>
      <c r="G110" s="9">
        <v>0</v>
      </c>
      <c r="H110" s="6">
        <v>1</v>
      </c>
      <c r="I110" s="9">
        <f t="shared" si="5"/>
        <v>0</v>
      </c>
      <c r="J110" s="9">
        <f t="shared" si="6"/>
        <v>0</v>
      </c>
      <c r="K110" s="6">
        <v>3</v>
      </c>
      <c r="L110" s="6">
        <f t="shared" si="7"/>
        <v>7</v>
      </c>
      <c r="M110" s="6">
        <f t="shared" si="8"/>
        <v>0</v>
      </c>
      <c r="N110" s="11">
        <f t="shared" si="9"/>
        <v>0</v>
      </c>
    </row>
    <row r="111" spans="1:14">
      <c r="A111" s="6" t="s">
        <v>58</v>
      </c>
      <c r="B111" s="6">
        <v>6410</v>
      </c>
      <c r="C111" s="8">
        <v>0.32089643670000001</v>
      </c>
      <c r="D111" s="9">
        <v>0.30299999999999999</v>
      </c>
      <c r="E111" s="9">
        <v>54.65</v>
      </c>
      <c r="F111" s="9">
        <v>0</v>
      </c>
      <c r="G111" s="9">
        <v>0</v>
      </c>
      <c r="H111" s="6">
        <v>1</v>
      </c>
      <c r="I111" s="9">
        <f t="shared" si="5"/>
        <v>0</v>
      </c>
      <c r="J111" s="9">
        <f t="shared" si="6"/>
        <v>0</v>
      </c>
      <c r="K111" s="6">
        <v>200</v>
      </c>
      <c r="L111" s="6">
        <f t="shared" si="7"/>
        <v>546</v>
      </c>
      <c r="M111" s="6">
        <f t="shared" si="8"/>
        <v>0</v>
      </c>
      <c r="N111" s="11">
        <f t="shared" si="9"/>
        <v>0</v>
      </c>
    </row>
    <row r="112" spans="1:14">
      <c r="A112" s="6" t="s">
        <v>58</v>
      </c>
      <c r="B112" s="6">
        <v>6460</v>
      </c>
      <c r="C112" s="8">
        <v>6.7320944699999996E-2</v>
      </c>
      <c r="D112" s="9">
        <v>0.247</v>
      </c>
      <c r="E112" s="9">
        <v>54.65</v>
      </c>
      <c r="F112" s="9">
        <v>0</v>
      </c>
      <c r="G112" s="9">
        <v>0</v>
      </c>
      <c r="H112" s="6">
        <v>1</v>
      </c>
      <c r="I112" s="9">
        <f t="shared" si="5"/>
        <v>0</v>
      </c>
      <c r="J112" s="9">
        <f t="shared" si="6"/>
        <v>0</v>
      </c>
      <c r="K112" s="6">
        <v>34</v>
      </c>
      <c r="L112" s="6">
        <f t="shared" si="7"/>
        <v>93</v>
      </c>
      <c r="M112" s="6">
        <f t="shared" si="8"/>
        <v>0</v>
      </c>
      <c r="N112" s="11">
        <f t="shared" si="9"/>
        <v>0</v>
      </c>
    </row>
    <row r="113" spans="1:14">
      <c r="A113" s="6" t="s">
        <v>58</v>
      </c>
      <c r="B113" s="6">
        <v>6410</v>
      </c>
      <c r="C113" s="8">
        <v>24.077562106399998</v>
      </c>
      <c r="D113" s="9">
        <v>0.247</v>
      </c>
      <c r="E113" s="9">
        <v>54.65</v>
      </c>
      <c r="F113" s="9">
        <v>0</v>
      </c>
      <c r="G113" s="9">
        <v>0</v>
      </c>
      <c r="H113" s="6">
        <v>1</v>
      </c>
      <c r="I113" s="9">
        <f t="shared" si="5"/>
        <v>0</v>
      </c>
      <c r="J113" s="9">
        <f t="shared" si="6"/>
        <v>0</v>
      </c>
      <c r="K113" s="6">
        <v>12248</v>
      </c>
      <c r="L113" s="6">
        <f t="shared" si="7"/>
        <v>33408</v>
      </c>
      <c r="M113" s="6">
        <f t="shared" si="8"/>
        <v>0</v>
      </c>
      <c r="N113" s="11">
        <f t="shared" si="9"/>
        <v>0</v>
      </c>
    </row>
    <row r="114" spans="1:14">
      <c r="A114" s="6" t="s">
        <v>58</v>
      </c>
      <c r="B114" s="6">
        <v>6120</v>
      </c>
      <c r="C114" s="8">
        <v>2.3548801800000001E-2</v>
      </c>
      <c r="D114" s="9">
        <v>0.247</v>
      </c>
      <c r="E114" s="9">
        <v>54.65</v>
      </c>
      <c r="F114" s="9">
        <v>0</v>
      </c>
      <c r="G114" s="9">
        <v>0</v>
      </c>
      <c r="H114" s="6">
        <v>1</v>
      </c>
      <c r="I114" s="9">
        <f t="shared" si="5"/>
        <v>0</v>
      </c>
      <c r="J114" s="9">
        <f t="shared" si="6"/>
        <v>0</v>
      </c>
      <c r="K114" s="6">
        <v>12</v>
      </c>
      <c r="L114" s="6">
        <f t="shared" si="7"/>
        <v>33</v>
      </c>
      <c r="M114" s="6">
        <f t="shared" si="8"/>
        <v>0</v>
      </c>
      <c r="N114" s="11">
        <f t="shared" si="9"/>
        <v>0</v>
      </c>
    </row>
    <row r="115" spans="1:14">
      <c r="A115" s="6" t="s">
        <v>58</v>
      </c>
      <c r="B115" s="6">
        <v>3200</v>
      </c>
      <c r="C115" s="8">
        <v>0.3711092976</v>
      </c>
      <c r="D115" s="9">
        <v>0.4</v>
      </c>
      <c r="E115" s="9">
        <v>54.65</v>
      </c>
      <c r="F115" s="9">
        <v>1.2</v>
      </c>
      <c r="G115" s="9">
        <v>6.4000000000000001E-2</v>
      </c>
      <c r="H115" s="6">
        <v>1</v>
      </c>
      <c r="I115" s="9">
        <f t="shared" si="5"/>
        <v>1.2</v>
      </c>
      <c r="J115" s="9">
        <f t="shared" si="6"/>
        <v>6.4000000000000001E-2</v>
      </c>
      <c r="K115" s="6">
        <v>306</v>
      </c>
      <c r="L115" s="6">
        <f t="shared" si="7"/>
        <v>834</v>
      </c>
      <c r="M115" s="6">
        <f t="shared" si="8"/>
        <v>2</v>
      </c>
      <c r="N115" s="11">
        <f t="shared" si="9"/>
        <v>0.1</v>
      </c>
    </row>
    <row r="116" spans="1:14">
      <c r="A116" s="6" t="s">
        <v>58</v>
      </c>
      <c r="B116" s="6">
        <v>6460</v>
      </c>
      <c r="C116" s="8">
        <v>2.6257431728</v>
      </c>
      <c r="D116" s="9">
        <v>0.30299999999999999</v>
      </c>
      <c r="E116" s="9">
        <v>54.65</v>
      </c>
      <c r="F116" s="9">
        <v>0</v>
      </c>
      <c r="G116" s="9">
        <v>0</v>
      </c>
      <c r="H116" s="6">
        <v>1</v>
      </c>
      <c r="I116" s="9">
        <f t="shared" si="5"/>
        <v>0</v>
      </c>
      <c r="J116" s="9">
        <f t="shared" si="6"/>
        <v>0</v>
      </c>
      <c r="K116" s="6">
        <v>1639</v>
      </c>
      <c r="L116" s="6">
        <f t="shared" si="7"/>
        <v>4469</v>
      </c>
      <c r="M116" s="6">
        <f t="shared" si="8"/>
        <v>0</v>
      </c>
      <c r="N116" s="11">
        <f t="shared" si="9"/>
        <v>0</v>
      </c>
    </row>
    <row r="117" spans="1:14">
      <c r="A117" s="6" t="s">
        <v>58</v>
      </c>
      <c r="B117" s="6">
        <v>6120</v>
      </c>
      <c r="C117" s="8">
        <v>0.16386298369999999</v>
      </c>
      <c r="D117" s="9">
        <v>0.30299999999999999</v>
      </c>
      <c r="E117" s="9">
        <v>54.65</v>
      </c>
      <c r="F117" s="9">
        <v>0</v>
      </c>
      <c r="G117" s="9">
        <v>0</v>
      </c>
      <c r="H117" s="6">
        <v>1</v>
      </c>
      <c r="I117" s="9">
        <f t="shared" si="5"/>
        <v>0</v>
      </c>
      <c r="J117" s="9">
        <f t="shared" si="6"/>
        <v>0</v>
      </c>
      <c r="K117" s="6">
        <v>102</v>
      </c>
      <c r="L117" s="6">
        <f t="shared" si="7"/>
        <v>279</v>
      </c>
      <c r="M117" s="6">
        <f t="shared" si="8"/>
        <v>0</v>
      </c>
      <c r="N117" s="11">
        <f t="shared" si="9"/>
        <v>0</v>
      </c>
    </row>
    <row r="118" spans="1:14">
      <c r="A118" s="6" t="s">
        <v>58</v>
      </c>
      <c r="B118" s="6">
        <v>6410</v>
      </c>
      <c r="C118" s="8">
        <v>0.39619002749999999</v>
      </c>
      <c r="D118" s="9">
        <v>0.30299999999999999</v>
      </c>
      <c r="E118" s="9">
        <v>54.65</v>
      </c>
      <c r="F118" s="9">
        <v>0</v>
      </c>
      <c r="G118" s="9">
        <v>0</v>
      </c>
      <c r="H118" s="6">
        <v>1</v>
      </c>
      <c r="I118" s="9">
        <f t="shared" si="5"/>
        <v>0</v>
      </c>
      <c r="J118" s="9">
        <f t="shared" si="6"/>
        <v>0</v>
      </c>
      <c r="K118" s="6">
        <v>247</v>
      </c>
      <c r="L118" s="6">
        <f t="shared" si="7"/>
        <v>674</v>
      </c>
      <c r="M118" s="6">
        <f t="shared" si="8"/>
        <v>0</v>
      </c>
      <c r="N118" s="11">
        <f t="shared" si="9"/>
        <v>0</v>
      </c>
    </row>
    <row r="119" spans="1:14">
      <c r="A119" s="6" t="s">
        <v>58</v>
      </c>
      <c r="B119" s="6">
        <v>6460</v>
      </c>
      <c r="C119" s="8">
        <v>2.8299198899000002</v>
      </c>
      <c r="D119" s="9">
        <v>0.30299999999999999</v>
      </c>
      <c r="E119" s="9">
        <v>54.65</v>
      </c>
      <c r="F119" s="9">
        <v>0</v>
      </c>
      <c r="G119" s="9">
        <v>0</v>
      </c>
      <c r="H119" s="6">
        <v>1</v>
      </c>
      <c r="I119" s="9">
        <f t="shared" si="5"/>
        <v>0</v>
      </c>
      <c r="J119" s="9">
        <f t="shared" si="6"/>
        <v>0</v>
      </c>
      <c r="K119" s="6">
        <v>1766</v>
      </c>
      <c r="L119" s="6">
        <f t="shared" si="7"/>
        <v>4817</v>
      </c>
      <c r="M119" s="6">
        <f t="shared" si="8"/>
        <v>0</v>
      </c>
      <c r="N119" s="11">
        <f t="shared" si="9"/>
        <v>0</v>
      </c>
    </row>
    <row r="120" spans="1:14">
      <c r="A120" s="6" t="s">
        <v>58</v>
      </c>
      <c r="B120" s="6">
        <v>6410</v>
      </c>
      <c r="C120" s="8">
        <v>0.75449838830000004</v>
      </c>
      <c r="D120" s="9">
        <v>0.30299999999999999</v>
      </c>
      <c r="E120" s="9">
        <v>54.65</v>
      </c>
      <c r="F120" s="9">
        <v>0</v>
      </c>
      <c r="G120" s="9">
        <v>0</v>
      </c>
      <c r="H120" s="6">
        <v>1</v>
      </c>
      <c r="I120" s="9">
        <f t="shared" si="5"/>
        <v>0</v>
      </c>
      <c r="J120" s="9">
        <f t="shared" si="6"/>
        <v>0</v>
      </c>
      <c r="K120" s="6">
        <v>471</v>
      </c>
      <c r="L120" s="6">
        <f t="shared" si="7"/>
        <v>1284</v>
      </c>
      <c r="M120" s="6">
        <f t="shared" si="8"/>
        <v>0</v>
      </c>
      <c r="N120" s="11">
        <f t="shared" si="9"/>
        <v>0</v>
      </c>
    </row>
    <row r="121" spans="1:14">
      <c r="A121" s="6" t="s">
        <v>58</v>
      </c>
      <c r="B121" s="6">
        <v>3200</v>
      </c>
      <c r="C121" s="8">
        <v>5.4406965111999996</v>
      </c>
      <c r="D121" s="9">
        <v>0.4</v>
      </c>
      <c r="E121" s="9">
        <v>54.65</v>
      </c>
      <c r="F121" s="9">
        <v>1.2</v>
      </c>
      <c r="G121" s="9">
        <v>6.4000000000000001E-2</v>
      </c>
      <c r="H121" s="6">
        <v>1</v>
      </c>
      <c r="I121" s="9">
        <f t="shared" si="5"/>
        <v>1.2</v>
      </c>
      <c r="J121" s="9">
        <f t="shared" si="6"/>
        <v>6.4000000000000001E-2</v>
      </c>
      <c r="K121" s="6">
        <v>4482</v>
      </c>
      <c r="L121" s="6">
        <f t="shared" si="7"/>
        <v>12225</v>
      </c>
      <c r="M121" s="6">
        <f t="shared" si="8"/>
        <v>32</v>
      </c>
      <c r="N121" s="11">
        <f t="shared" si="9"/>
        <v>1.7</v>
      </c>
    </row>
    <row r="122" spans="1:14">
      <c r="A122" s="6" t="s">
        <v>58</v>
      </c>
      <c r="B122" s="6">
        <v>6460</v>
      </c>
      <c r="C122" s="8">
        <v>3.2643736800000003E-2</v>
      </c>
      <c r="D122" s="9">
        <v>0.30299999999999999</v>
      </c>
      <c r="E122" s="9">
        <v>54.65</v>
      </c>
      <c r="F122" s="9">
        <v>0</v>
      </c>
      <c r="G122" s="9">
        <v>0</v>
      </c>
      <c r="H122" s="6">
        <v>1</v>
      </c>
      <c r="I122" s="9">
        <f t="shared" si="5"/>
        <v>0</v>
      </c>
      <c r="J122" s="9">
        <f t="shared" si="6"/>
        <v>0</v>
      </c>
      <c r="K122" s="6">
        <v>20</v>
      </c>
      <c r="L122" s="6">
        <f t="shared" si="7"/>
        <v>56</v>
      </c>
      <c r="M122" s="6">
        <f t="shared" si="8"/>
        <v>0</v>
      </c>
      <c r="N122" s="11">
        <f t="shared" si="9"/>
        <v>0</v>
      </c>
    </row>
    <row r="123" spans="1:14">
      <c r="A123" s="6" t="s">
        <v>58</v>
      </c>
      <c r="B123" s="6">
        <v>6120</v>
      </c>
      <c r="C123" s="8">
        <v>0.12734982889999999</v>
      </c>
      <c r="D123" s="9">
        <v>0.30299999999999999</v>
      </c>
      <c r="E123" s="9">
        <v>54.65</v>
      </c>
      <c r="F123" s="9">
        <v>0</v>
      </c>
      <c r="G123" s="9">
        <v>0</v>
      </c>
      <c r="H123" s="6">
        <v>1</v>
      </c>
      <c r="I123" s="9">
        <f t="shared" si="5"/>
        <v>0</v>
      </c>
      <c r="J123" s="9">
        <f t="shared" si="6"/>
        <v>0</v>
      </c>
      <c r="K123" s="6">
        <v>79</v>
      </c>
      <c r="L123" s="6">
        <f t="shared" si="7"/>
        <v>217</v>
      </c>
      <c r="M123" s="6">
        <f t="shared" si="8"/>
        <v>0</v>
      </c>
      <c r="N123" s="11">
        <f t="shared" si="9"/>
        <v>0</v>
      </c>
    </row>
    <row r="124" spans="1:14">
      <c r="A124" s="6" t="s">
        <v>58</v>
      </c>
      <c r="B124" s="6">
        <v>6460</v>
      </c>
      <c r="C124" s="8">
        <v>1.20786109E-2</v>
      </c>
      <c r="D124" s="9">
        <v>0.30299999999999999</v>
      </c>
      <c r="E124" s="9">
        <v>54.65</v>
      </c>
      <c r="F124" s="9">
        <v>0</v>
      </c>
      <c r="G124" s="9">
        <v>0</v>
      </c>
      <c r="H124" s="6">
        <v>1</v>
      </c>
      <c r="I124" s="9">
        <f t="shared" si="5"/>
        <v>0</v>
      </c>
      <c r="J124" s="9">
        <f t="shared" si="6"/>
        <v>0</v>
      </c>
      <c r="K124" s="6">
        <v>8</v>
      </c>
      <c r="L124" s="6">
        <f t="shared" si="7"/>
        <v>21</v>
      </c>
      <c r="M124" s="6">
        <f t="shared" si="8"/>
        <v>0</v>
      </c>
      <c r="N124" s="11">
        <f t="shared" si="9"/>
        <v>0</v>
      </c>
    </row>
    <row r="125" spans="1:14">
      <c r="A125" s="6" t="s">
        <v>58</v>
      </c>
      <c r="B125" s="6">
        <v>6410</v>
      </c>
      <c r="C125" s="8">
        <v>0.2921292868</v>
      </c>
      <c r="D125" s="9">
        <v>0.30299999999999999</v>
      </c>
      <c r="E125" s="9">
        <v>54.65</v>
      </c>
      <c r="F125" s="9">
        <v>0</v>
      </c>
      <c r="G125" s="9">
        <v>0</v>
      </c>
      <c r="H125" s="6">
        <v>1</v>
      </c>
      <c r="I125" s="9">
        <f t="shared" si="5"/>
        <v>0</v>
      </c>
      <c r="J125" s="9">
        <f t="shared" si="6"/>
        <v>0</v>
      </c>
      <c r="K125" s="6">
        <v>182</v>
      </c>
      <c r="L125" s="6">
        <f t="shared" si="7"/>
        <v>497</v>
      </c>
      <c r="M125" s="6">
        <f t="shared" si="8"/>
        <v>0</v>
      </c>
      <c r="N125" s="11">
        <f t="shared" si="9"/>
        <v>0</v>
      </c>
    </row>
    <row r="126" spans="1:14">
      <c r="A126" s="6" t="s">
        <v>58</v>
      </c>
      <c r="B126" s="6">
        <v>3200</v>
      </c>
      <c r="C126" s="8">
        <v>0.96644067349999996</v>
      </c>
      <c r="D126" s="9">
        <v>0.4</v>
      </c>
      <c r="E126" s="9">
        <v>54.65</v>
      </c>
      <c r="F126" s="9">
        <v>1.2</v>
      </c>
      <c r="G126" s="9">
        <v>6.4000000000000001E-2</v>
      </c>
      <c r="H126" s="6">
        <v>1</v>
      </c>
      <c r="I126" s="9">
        <f t="shared" si="5"/>
        <v>1.2</v>
      </c>
      <c r="J126" s="9">
        <f t="shared" si="6"/>
        <v>6.4000000000000001E-2</v>
      </c>
      <c r="K126" s="6">
        <v>796</v>
      </c>
      <c r="L126" s="6">
        <f t="shared" si="7"/>
        <v>2172</v>
      </c>
      <c r="M126" s="6">
        <f t="shared" si="8"/>
        <v>6</v>
      </c>
      <c r="N126" s="11">
        <f t="shared" si="9"/>
        <v>0.3</v>
      </c>
    </row>
    <row r="127" spans="1:14">
      <c r="A127" s="6" t="s">
        <v>58</v>
      </c>
      <c r="B127" s="6">
        <v>6460</v>
      </c>
      <c r="C127" s="8">
        <v>4.70940865E-2</v>
      </c>
      <c r="D127" s="9">
        <v>0.30299999999999999</v>
      </c>
      <c r="E127" s="9">
        <v>54.65</v>
      </c>
      <c r="F127" s="9">
        <v>0</v>
      </c>
      <c r="G127" s="9">
        <v>0</v>
      </c>
      <c r="H127" s="6">
        <v>1</v>
      </c>
      <c r="I127" s="9">
        <f t="shared" si="5"/>
        <v>0</v>
      </c>
      <c r="J127" s="9">
        <f t="shared" si="6"/>
        <v>0</v>
      </c>
      <c r="K127" s="6">
        <v>29</v>
      </c>
      <c r="L127" s="6">
        <f t="shared" si="7"/>
        <v>80</v>
      </c>
      <c r="M127" s="6">
        <f t="shared" si="8"/>
        <v>0</v>
      </c>
      <c r="N127" s="11">
        <f t="shared" si="9"/>
        <v>0</v>
      </c>
    </row>
    <row r="128" spans="1:14">
      <c r="A128" s="6" t="s">
        <v>58</v>
      </c>
      <c r="B128" s="6">
        <v>6410</v>
      </c>
      <c r="C128" s="8">
        <v>1.0091218161</v>
      </c>
      <c r="D128" s="9">
        <v>0.30299999999999999</v>
      </c>
      <c r="E128" s="9">
        <v>54.65</v>
      </c>
      <c r="F128" s="9">
        <v>0</v>
      </c>
      <c r="G128" s="9">
        <v>0</v>
      </c>
      <c r="H128" s="6">
        <v>1</v>
      </c>
      <c r="I128" s="9">
        <f t="shared" si="5"/>
        <v>0</v>
      </c>
      <c r="J128" s="9">
        <f t="shared" si="6"/>
        <v>0</v>
      </c>
      <c r="K128" s="6">
        <v>630</v>
      </c>
      <c r="L128" s="6">
        <f t="shared" si="7"/>
        <v>1718</v>
      </c>
      <c r="M128" s="6">
        <f t="shared" si="8"/>
        <v>0</v>
      </c>
      <c r="N128" s="11">
        <f t="shared" si="9"/>
        <v>0</v>
      </c>
    </row>
    <row r="129" spans="1:14">
      <c r="A129" s="6" t="s">
        <v>58</v>
      </c>
      <c r="B129" s="6">
        <v>6410</v>
      </c>
      <c r="C129" s="8">
        <v>0.7101434418</v>
      </c>
      <c r="D129" s="9">
        <v>0.30299999999999999</v>
      </c>
      <c r="E129" s="9">
        <v>54.65</v>
      </c>
      <c r="F129" s="9">
        <v>0</v>
      </c>
      <c r="G129" s="9">
        <v>0</v>
      </c>
      <c r="H129" s="6">
        <v>1</v>
      </c>
      <c r="I129" s="9">
        <f t="shared" si="5"/>
        <v>0</v>
      </c>
      <c r="J129" s="9">
        <f t="shared" si="6"/>
        <v>0</v>
      </c>
      <c r="K129" s="6">
        <v>443</v>
      </c>
      <c r="L129" s="6">
        <f t="shared" si="7"/>
        <v>1209</v>
      </c>
      <c r="M129" s="6">
        <f t="shared" si="8"/>
        <v>0</v>
      </c>
      <c r="N129" s="11">
        <f t="shared" si="9"/>
        <v>0</v>
      </c>
    </row>
    <row r="130" spans="1:14">
      <c r="A130" s="6" t="s">
        <v>58</v>
      </c>
      <c r="B130" s="6">
        <v>6460</v>
      </c>
      <c r="C130" s="8">
        <v>2.1400623757999999</v>
      </c>
      <c r="D130" s="9">
        <v>0.30299999999999999</v>
      </c>
      <c r="E130" s="9">
        <v>54.65</v>
      </c>
      <c r="F130" s="9">
        <v>0</v>
      </c>
      <c r="G130" s="9">
        <v>0</v>
      </c>
      <c r="H130" s="6">
        <v>1</v>
      </c>
      <c r="I130" s="9">
        <f t="shared" si="5"/>
        <v>0</v>
      </c>
      <c r="J130" s="9">
        <f t="shared" si="6"/>
        <v>0</v>
      </c>
      <c r="K130" s="6">
        <v>1335</v>
      </c>
      <c r="L130" s="6">
        <f t="shared" si="7"/>
        <v>3643</v>
      </c>
      <c r="M130" s="6">
        <f t="shared" si="8"/>
        <v>0</v>
      </c>
      <c r="N130" s="11">
        <f t="shared" si="9"/>
        <v>0</v>
      </c>
    </row>
    <row r="131" spans="1:14">
      <c r="A131" s="6" t="s">
        <v>58</v>
      </c>
      <c r="B131" s="6">
        <v>3200</v>
      </c>
      <c r="C131" s="8">
        <v>14.749600560199999</v>
      </c>
      <c r="D131" s="9">
        <v>0.4</v>
      </c>
      <c r="E131" s="9">
        <v>54.65</v>
      </c>
      <c r="F131" s="9">
        <v>1.2</v>
      </c>
      <c r="G131" s="9">
        <v>6.4000000000000001E-2</v>
      </c>
      <c r="H131" s="6">
        <v>1</v>
      </c>
      <c r="I131" s="9">
        <f t="shared" ref="I131:I194" si="10">F131</f>
        <v>1.2</v>
      </c>
      <c r="J131" s="9">
        <f t="shared" ref="J131:J194" si="11">G131</f>
        <v>6.4000000000000001E-2</v>
      </c>
      <c r="K131" s="6">
        <v>12151</v>
      </c>
      <c r="L131" s="6">
        <f t="shared" ref="L131:L194" si="12">ROUND(E131*D131*C131*102.79,0)</f>
        <v>33142</v>
      </c>
      <c r="M131" s="6">
        <f t="shared" ref="M131:M194" si="13">ROUND(I131*L131*0.002205,0)</f>
        <v>88</v>
      </c>
      <c r="N131" s="11">
        <f t="shared" ref="N131:N194" si="14">ROUND(J131*L131*0.002205,1)</f>
        <v>4.7</v>
      </c>
    </row>
    <row r="132" spans="1:14">
      <c r="A132" s="6" t="s">
        <v>58</v>
      </c>
      <c r="B132" s="6">
        <v>3200</v>
      </c>
      <c r="C132" s="8">
        <v>0.14223560590000001</v>
      </c>
      <c r="D132" s="9">
        <v>0.4</v>
      </c>
      <c r="E132" s="9">
        <v>54.65</v>
      </c>
      <c r="F132" s="9">
        <v>1.2</v>
      </c>
      <c r="G132" s="9">
        <v>6.4000000000000001E-2</v>
      </c>
      <c r="H132" s="6">
        <v>1</v>
      </c>
      <c r="I132" s="9">
        <f t="shared" si="10"/>
        <v>1.2</v>
      </c>
      <c r="J132" s="9">
        <f t="shared" si="11"/>
        <v>6.4000000000000001E-2</v>
      </c>
      <c r="K132" s="6">
        <v>117</v>
      </c>
      <c r="L132" s="6">
        <f t="shared" si="12"/>
        <v>320</v>
      </c>
      <c r="M132" s="6">
        <f t="shared" si="13"/>
        <v>1</v>
      </c>
      <c r="N132" s="11">
        <f t="shared" si="14"/>
        <v>0</v>
      </c>
    </row>
    <row r="133" spans="1:14">
      <c r="A133" s="6" t="s">
        <v>58</v>
      </c>
      <c r="B133" s="6">
        <v>6410</v>
      </c>
      <c r="C133" s="8">
        <v>0.78200158470000003</v>
      </c>
      <c r="D133" s="9">
        <v>0.30299999999999999</v>
      </c>
      <c r="E133" s="9">
        <v>54.65</v>
      </c>
      <c r="F133" s="9">
        <v>0</v>
      </c>
      <c r="G133" s="9">
        <v>0</v>
      </c>
      <c r="H133" s="6">
        <v>1</v>
      </c>
      <c r="I133" s="9">
        <f t="shared" si="10"/>
        <v>0</v>
      </c>
      <c r="J133" s="9">
        <f t="shared" si="11"/>
        <v>0</v>
      </c>
      <c r="K133" s="6">
        <v>488</v>
      </c>
      <c r="L133" s="6">
        <f t="shared" si="12"/>
        <v>1331</v>
      </c>
      <c r="M133" s="6">
        <f t="shared" si="13"/>
        <v>0</v>
      </c>
      <c r="N133" s="11">
        <f t="shared" si="14"/>
        <v>0</v>
      </c>
    </row>
    <row r="134" spans="1:14">
      <c r="A134" s="6" t="s">
        <v>58</v>
      </c>
      <c r="B134" s="6">
        <v>6410</v>
      </c>
      <c r="C134" s="8">
        <v>1.5305107500999999</v>
      </c>
      <c r="D134" s="9">
        <v>0.30299999999999999</v>
      </c>
      <c r="E134" s="9">
        <v>54.65</v>
      </c>
      <c r="F134" s="9">
        <v>0</v>
      </c>
      <c r="G134" s="9">
        <v>0</v>
      </c>
      <c r="H134" s="6">
        <v>1</v>
      </c>
      <c r="I134" s="9">
        <f t="shared" si="10"/>
        <v>0</v>
      </c>
      <c r="J134" s="9">
        <f t="shared" si="11"/>
        <v>0</v>
      </c>
      <c r="K134" s="6">
        <v>955</v>
      </c>
      <c r="L134" s="6">
        <f t="shared" si="12"/>
        <v>2605</v>
      </c>
      <c r="M134" s="6">
        <f t="shared" si="13"/>
        <v>0</v>
      </c>
      <c r="N134" s="11">
        <f t="shared" si="14"/>
        <v>0</v>
      </c>
    </row>
    <row r="135" spans="1:14">
      <c r="A135" s="6" t="s">
        <v>58</v>
      </c>
      <c r="B135" s="6">
        <v>6410</v>
      </c>
      <c r="C135" s="8">
        <v>0.1483273715</v>
      </c>
      <c r="D135" s="9">
        <v>0.30299999999999999</v>
      </c>
      <c r="E135" s="9">
        <v>54.65</v>
      </c>
      <c r="F135" s="9">
        <v>0</v>
      </c>
      <c r="G135" s="9">
        <v>0</v>
      </c>
      <c r="H135" s="6">
        <v>1</v>
      </c>
      <c r="I135" s="9">
        <f t="shared" si="10"/>
        <v>0</v>
      </c>
      <c r="J135" s="9">
        <f t="shared" si="11"/>
        <v>0</v>
      </c>
      <c r="K135" s="6">
        <v>93</v>
      </c>
      <c r="L135" s="6">
        <f t="shared" si="12"/>
        <v>252</v>
      </c>
      <c r="M135" s="6">
        <f t="shared" si="13"/>
        <v>0</v>
      </c>
      <c r="N135" s="11">
        <f t="shared" si="14"/>
        <v>0</v>
      </c>
    </row>
    <row r="136" spans="1:14">
      <c r="A136" s="6" t="s">
        <v>58</v>
      </c>
      <c r="B136" s="6">
        <v>6460</v>
      </c>
      <c r="C136" s="8">
        <v>6.9253083000000003E-3</v>
      </c>
      <c r="D136" s="9">
        <v>0.30299999999999999</v>
      </c>
      <c r="E136" s="9">
        <v>54.65</v>
      </c>
      <c r="F136" s="9">
        <v>0</v>
      </c>
      <c r="G136" s="9">
        <v>0</v>
      </c>
      <c r="H136" s="6">
        <v>1</v>
      </c>
      <c r="I136" s="9">
        <f t="shared" si="10"/>
        <v>0</v>
      </c>
      <c r="J136" s="9">
        <f t="shared" si="11"/>
        <v>0</v>
      </c>
      <c r="K136" s="6">
        <v>4</v>
      </c>
      <c r="L136" s="6">
        <f t="shared" si="12"/>
        <v>12</v>
      </c>
      <c r="M136" s="6">
        <f t="shared" si="13"/>
        <v>0</v>
      </c>
      <c r="N136" s="11">
        <f t="shared" si="14"/>
        <v>0</v>
      </c>
    </row>
    <row r="137" spans="1:14">
      <c r="A137" s="6" t="s">
        <v>58</v>
      </c>
      <c r="B137" s="6">
        <v>6410</v>
      </c>
      <c r="C137" s="8">
        <v>3.2087245999999998E-3</v>
      </c>
      <c r="D137" s="9">
        <v>0.30299999999999999</v>
      </c>
      <c r="E137" s="9">
        <v>54.65</v>
      </c>
      <c r="F137" s="9">
        <v>0</v>
      </c>
      <c r="G137" s="9">
        <v>0</v>
      </c>
      <c r="H137" s="6">
        <v>1</v>
      </c>
      <c r="I137" s="9">
        <f t="shared" si="10"/>
        <v>0</v>
      </c>
      <c r="J137" s="9">
        <f t="shared" si="11"/>
        <v>0</v>
      </c>
      <c r="K137" s="6">
        <v>2</v>
      </c>
      <c r="L137" s="6">
        <f t="shared" si="12"/>
        <v>5</v>
      </c>
      <c r="M137" s="6">
        <f t="shared" si="13"/>
        <v>0</v>
      </c>
      <c r="N137" s="11">
        <f t="shared" si="14"/>
        <v>0</v>
      </c>
    </row>
    <row r="138" spans="1:14">
      <c r="A138" s="6" t="s">
        <v>58</v>
      </c>
      <c r="B138" s="6">
        <v>3200</v>
      </c>
      <c r="C138" s="8">
        <v>1.5195515738000001</v>
      </c>
      <c r="D138" s="9">
        <v>0.4</v>
      </c>
      <c r="E138" s="9">
        <v>54.65</v>
      </c>
      <c r="F138" s="9">
        <v>1.2</v>
      </c>
      <c r="G138" s="9">
        <v>6.4000000000000001E-2</v>
      </c>
      <c r="H138" s="6">
        <v>1</v>
      </c>
      <c r="I138" s="9">
        <f t="shared" si="10"/>
        <v>1.2</v>
      </c>
      <c r="J138" s="9">
        <f t="shared" si="11"/>
        <v>6.4000000000000001E-2</v>
      </c>
      <c r="K138" s="6">
        <v>1252</v>
      </c>
      <c r="L138" s="6">
        <f t="shared" si="12"/>
        <v>3414</v>
      </c>
      <c r="M138" s="6">
        <f t="shared" si="13"/>
        <v>9</v>
      </c>
      <c r="N138" s="11">
        <f t="shared" si="14"/>
        <v>0.5</v>
      </c>
    </row>
    <row r="139" spans="1:14">
      <c r="A139" s="6" t="s">
        <v>58</v>
      </c>
      <c r="B139" s="6">
        <v>6410</v>
      </c>
      <c r="C139" s="8">
        <v>0.29089861090000002</v>
      </c>
      <c r="D139" s="9">
        <v>0.30299999999999999</v>
      </c>
      <c r="E139" s="9">
        <v>54.65</v>
      </c>
      <c r="F139" s="9">
        <v>0</v>
      </c>
      <c r="G139" s="9">
        <v>0</v>
      </c>
      <c r="H139" s="6">
        <v>1</v>
      </c>
      <c r="I139" s="9">
        <f t="shared" si="10"/>
        <v>0</v>
      </c>
      <c r="J139" s="9">
        <f t="shared" si="11"/>
        <v>0</v>
      </c>
      <c r="K139" s="6">
        <v>182</v>
      </c>
      <c r="L139" s="6">
        <f t="shared" si="12"/>
        <v>495</v>
      </c>
      <c r="M139" s="6">
        <f t="shared" si="13"/>
        <v>0</v>
      </c>
      <c r="N139" s="11">
        <f t="shared" si="14"/>
        <v>0</v>
      </c>
    </row>
    <row r="140" spans="1:14">
      <c r="A140" s="6" t="s">
        <v>58</v>
      </c>
      <c r="B140" s="6">
        <v>6410</v>
      </c>
      <c r="C140" s="8">
        <v>0.65585395800000001</v>
      </c>
      <c r="D140" s="9">
        <v>0.30299999999999999</v>
      </c>
      <c r="E140" s="9">
        <v>54.65</v>
      </c>
      <c r="F140" s="9">
        <v>0</v>
      </c>
      <c r="G140" s="9">
        <v>0</v>
      </c>
      <c r="H140" s="6">
        <v>1</v>
      </c>
      <c r="I140" s="9">
        <f t="shared" si="10"/>
        <v>0</v>
      </c>
      <c r="J140" s="9">
        <f t="shared" si="11"/>
        <v>0</v>
      </c>
      <c r="K140" s="6">
        <v>409</v>
      </c>
      <c r="L140" s="6">
        <f t="shared" si="12"/>
        <v>1116</v>
      </c>
      <c r="M140" s="6">
        <f t="shared" si="13"/>
        <v>0</v>
      </c>
      <c r="N140" s="11">
        <f t="shared" si="14"/>
        <v>0</v>
      </c>
    </row>
    <row r="141" spans="1:14">
      <c r="A141" s="6" t="s">
        <v>58</v>
      </c>
      <c r="B141" s="6">
        <v>6410</v>
      </c>
      <c r="C141" s="8">
        <v>0.1460541917</v>
      </c>
      <c r="D141" s="9">
        <v>0.30299999999999999</v>
      </c>
      <c r="E141" s="9">
        <v>54.65</v>
      </c>
      <c r="F141" s="9">
        <v>0</v>
      </c>
      <c r="G141" s="9">
        <v>0</v>
      </c>
      <c r="H141" s="6">
        <v>1</v>
      </c>
      <c r="I141" s="9">
        <f t="shared" si="10"/>
        <v>0</v>
      </c>
      <c r="J141" s="9">
        <f t="shared" si="11"/>
        <v>0</v>
      </c>
      <c r="K141" s="6">
        <v>91</v>
      </c>
      <c r="L141" s="6">
        <f t="shared" si="12"/>
        <v>249</v>
      </c>
      <c r="M141" s="6">
        <f t="shared" si="13"/>
        <v>0</v>
      </c>
      <c r="N141" s="11">
        <f t="shared" si="14"/>
        <v>0</v>
      </c>
    </row>
    <row r="142" spans="1:14">
      <c r="A142" s="6" t="s">
        <v>58</v>
      </c>
      <c r="B142" s="6">
        <v>3200</v>
      </c>
      <c r="C142" s="8">
        <v>0.12322254520000001</v>
      </c>
      <c r="D142" s="9">
        <v>0.4</v>
      </c>
      <c r="E142" s="9">
        <v>54.65</v>
      </c>
      <c r="F142" s="9">
        <v>1.2</v>
      </c>
      <c r="G142" s="9">
        <v>6.4000000000000001E-2</v>
      </c>
      <c r="H142" s="6">
        <v>1</v>
      </c>
      <c r="I142" s="9">
        <f t="shared" si="10"/>
        <v>1.2</v>
      </c>
      <c r="J142" s="9">
        <f t="shared" si="11"/>
        <v>6.4000000000000001E-2</v>
      </c>
      <c r="K142" s="6">
        <v>102</v>
      </c>
      <c r="L142" s="6">
        <f t="shared" si="12"/>
        <v>277</v>
      </c>
      <c r="M142" s="6">
        <f t="shared" si="13"/>
        <v>1</v>
      </c>
      <c r="N142" s="11">
        <f t="shared" si="14"/>
        <v>0</v>
      </c>
    </row>
    <row r="143" spans="1:14">
      <c r="A143" s="6" t="s">
        <v>58</v>
      </c>
      <c r="B143" s="6">
        <v>4200</v>
      </c>
      <c r="C143" s="8">
        <v>5.9625673537999999</v>
      </c>
      <c r="D143" s="9">
        <v>0.41299999999999998</v>
      </c>
      <c r="E143" s="9">
        <v>54.65</v>
      </c>
      <c r="F143" s="9">
        <v>0.7</v>
      </c>
      <c r="G143" s="9">
        <v>0.09</v>
      </c>
      <c r="H143" s="6">
        <v>1</v>
      </c>
      <c r="I143" s="9">
        <f t="shared" si="10"/>
        <v>0.7</v>
      </c>
      <c r="J143" s="9">
        <f t="shared" si="11"/>
        <v>0.09</v>
      </c>
      <c r="K143" s="6">
        <v>5087</v>
      </c>
      <c r="L143" s="6">
        <f t="shared" si="12"/>
        <v>13833</v>
      </c>
      <c r="M143" s="6">
        <f t="shared" si="13"/>
        <v>21</v>
      </c>
      <c r="N143" s="11">
        <f t="shared" si="14"/>
        <v>2.7</v>
      </c>
    </row>
    <row r="144" spans="1:14">
      <c r="A144" s="6" t="s">
        <v>58</v>
      </c>
      <c r="B144" s="6">
        <v>6120</v>
      </c>
      <c r="C144" s="8">
        <v>0.36032281710000003</v>
      </c>
      <c r="D144" s="9">
        <v>0.30299999999999999</v>
      </c>
      <c r="E144" s="9">
        <v>54.65</v>
      </c>
      <c r="F144" s="9">
        <v>0</v>
      </c>
      <c r="G144" s="9">
        <v>0</v>
      </c>
      <c r="H144" s="6">
        <v>1</v>
      </c>
      <c r="I144" s="9">
        <f t="shared" si="10"/>
        <v>0</v>
      </c>
      <c r="J144" s="9">
        <f t="shared" si="11"/>
        <v>0</v>
      </c>
      <c r="K144" s="6">
        <v>225</v>
      </c>
      <c r="L144" s="6">
        <f t="shared" si="12"/>
        <v>613</v>
      </c>
      <c r="M144" s="6">
        <f t="shared" si="13"/>
        <v>0</v>
      </c>
      <c r="N144" s="11">
        <f t="shared" si="14"/>
        <v>0</v>
      </c>
    </row>
    <row r="145" spans="1:14">
      <c r="A145" s="6" t="s">
        <v>58</v>
      </c>
      <c r="B145" s="6">
        <v>6460</v>
      </c>
      <c r="C145" s="8">
        <v>0.1521145136</v>
      </c>
      <c r="D145" s="9">
        <v>0.247</v>
      </c>
      <c r="E145" s="9">
        <v>54.65</v>
      </c>
      <c r="F145" s="9">
        <v>0</v>
      </c>
      <c r="G145" s="9">
        <v>0</v>
      </c>
      <c r="H145" s="6">
        <v>1</v>
      </c>
      <c r="I145" s="9">
        <f t="shared" si="10"/>
        <v>0</v>
      </c>
      <c r="J145" s="9">
        <f t="shared" si="11"/>
        <v>0</v>
      </c>
      <c r="K145" s="6">
        <v>77</v>
      </c>
      <c r="L145" s="6">
        <f t="shared" si="12"/>
        <v>211</v>
      </c>
      <c r="M145" s="6">
        <f t="shared" si="13"/>
        <v>0</v>
      </c>
      <c r="N145" s="11">
        <f t="shared" si="14"/>
        <v>0</v>
      </c>
    </row>
    <row r="146" spans="1:14">
      <c r="A146" s="6" t="s">
        <v>58</v>
      </c>
      <c r="B146" s="6">
        <v>3200</v>
      </c>
      <c r="C146" s="8">
        <v>0.53012556109999998</v>
      </c>
      <c r="D146" s="9">
        <v>0.4</v>
      </c>
      <c r="E146" s="9">
        <v>54.65</v>
      </c>
      <c r="F146" s="9">
        <v>1.2</v>
      </c>
      <c r="G146" s="9">
        <v>6.4000000000000001E-2</v>
      </c>
      <c r="H146" s="6">
        <v>1</v>
      </c>
      <c r="I146" s="9">
        <f t="shared" si="10"/>
        <v>1.2</v>
      </c>
      <c r="J146" s="9">
        <f t="shared" si="11"/>
        <v>6.4000000000000001E-2</v>
      </c>
      <c r="K146" s="6">
        <v>437</v>
      </c>
      <c r="L146" s="6">
        <f t="shared" si="12"/>
        <v>1191</v>
      </c>
      <c r="M146" s="6">
        <f t="shared" si="13"/>
        <v>3</v>
      </c>
      <c r="N146" s="11">
        <f t="shared" si="14"/>
        <v>0.2</v>
      </c>
    </row>
    <row r="147" spans="1:14">
      <c r="A147" s="6" t="s">
        <v>58</v>
      </c>
      <c r="B147" s="6">
        <v>6410</v>
      </c>
      <c r="C147" s="8">
        <v>1.53052517E-2</v>
      </c>
      <c r="D147" s="9">
        <v>0.30299999999999999</v>
      </c>
      <c r="E147" s="9">
        <v>54.65</v>
      </c>
      <c r="F147" s="9">
        <v>0</v>
      </c>
      <c r="G147" s="9">
        <v>0</v>
      </c>
      <c r="H147" s="6">
        <v>1</v>
      </c>
      <c r="I147" s="9">
        <f t="shared" si="10"/>
        <v>0</v>
      </c>
      <c r="J147" s="9">
        <f t="shared" si="11"/>
        <v>0</v>
      </c>
      <c r="K147" s="6">
        <v>10</v>
      </c>
      <c r="L147" s="6">
        <f t="shared" si="12"/>
        <v>26</v>
      </c>
      <c r="M147" s="6">
        <f t="shared" si="13"/>
        <v>0</v>
      </c>
      <c r="N147" s="11">
        <f t="shared" si="14"/>
        <v>0</v>
      </c>
    </row>
    <row r="148" spans="1:14">
      <c r="A148" s="6" t="s">
        <v>58</v>
      </c>
      <c r="B148" s="6">
        <v>6460</v>
      </c>
      <c r="C148" s="8">
        <v>3.5707649100000002E-2</v>
      </c>
      <c r="D148" s="9">
        <v>0.30299999999999999</v>
      </c>
      <c r="E148" s="9">
        <v>54.65</v>
      </c>
      <c r="F148" s="9">
        <v>0</v>
      </c>
      <c r="G148" s="9">
        <v>0</v>
      </c>
      <c r="H148" s="6">
        <v>1</v>
      </c>
      <c r="I148" s="9">
        <f t="shared" si="10"/>
        <v>0</v>
      </c>
      <c r="J148" s="9">
        <f t="shared" si="11"/>
        <v>0</v>
      </c>
      <c r="K148" s="6">
        <v>22</v>
      </c>
      <c r="L148" s="6">
        <f t="shared" si="12"/>
        <v>61</v>
      </c>
      <c r="M148" s="6">
        <f t="shared" si="13"/>
        <v>0</v>
      </c>
      <c r="N148" s="11">
        <f t="shared" si="14"/>
        <v>0</v>
      </c>
    </row>
    <row r="149" spans="1:14">
      <c r="A149" s="6" t="s">
        <v>58</v>
      </c>
      <c r="B149" s="6">
        <v>3200</v>
      </c>
      <c r="C149" s="8">
        <v>1.6670532E-3</v>
      </c>
      <c r="D149" s="9">
        <v>0.4</v>
      </c>
      <c r="E149" s="9">
        <v>54.65</v>
      </c>
      <c r="F149" s="9">
        <v>1.2</v>
      </c>
      <c r="G149" s="9">
        <v>6.4000000000000001E-2</v>
      </c>
      <c r="H149" s="6">
        <v>1</v>
      </c>
      <c r="I149" s="9">
        <f t="shared" si="10"/>
        <v>1.2</v>
      </c>
      <c r="J149" s="9">
        <f t="shared" si="11"/>
        <v>6.4000000000000001E-2</v>
      </c>
      <c r="K149" s="6">
        <v>1</v>
      </c>
      <c r="L149" s="6">
        <f t="shared" si="12"/>
        <v>4</v>
      </c>
      <c r="M149" s="6">
        <f t="shared" si="13"/>
        <v>0</v>
      </c>
      <c r="N149" s="11">
        <f t="shared" si="14"/>
        <v>0</v>
      </c>
    </row>
    <row r="150" spans="1:14">
      <c r="A150" s="6" t="s">
        <v>58</v>
      </c>
      <c r="B150" s="6">
        <v>6460</v>
      </c>
      <c r="C150" s="8">
        <v>0.32807335050000003</v>
      </c>
      <c r="D150" s="9">
        <v>0.30299999999999999</v>
      </c>
      <c r="E150" s="9">
        <v>54.65</v>
      </c>
      <c r="F150" s="9">
        <v>0</v>
      </c>
      <c r="G150" s="9">
        <v>0</v>
      </c>
      <c r="H150" s="6">
        <v>1</v>
      </c>
      <c r="I150" s="9">
        <f t="shared" si="10"/>
        <v>0</v>
      </c>
      <c r="J150" s="9">
        <f t="shared" si="11"/>
        <v>0</v>
      </c>
      <c r="K150" s="6">
        <v>205</v>
      </c>
      <c r="L150" s="6">
        <f t="shared" si="12"/>
        <v>558</v>
      </c>
      <c r="M150" s="6">
        <f t="shared" si="13"/>
        <v>0</v>
      </c>
      <c r="N150" s="11">
        <f t="shared" si="14"/>
        <v>0</v>
      </c>
    </row>
    <row r="151" spans="1:14">
      <c r="A151" s="6" t="s">
        <v>58</v>
      </c>
      <c r="B151" s="6">
        <v>6120</v>
      </c>
      <c r="C151" s="8">
        <v>1.9123026E-3</v>
      </c>
      <c r="D151" s="9">
        <v>0.30299999999999999</v>
      </c>
      <c r="E151" s="9">
        <v>54.65</v>
      </c>
      <c r="F151" s="9">
        <v>0</v>
      </c>
      <c r="G151" s="9">
        <v>0</v>
      </c>
      <c r="H151" s="6">
        <v>1</v>
      </c>
      <c r="I151" s="9">
        <f t="shared" si="10"/>
        <v>0</v>
      </c>
      <c r="J151" s="9">
        <f t="shared" si="11"/>
        <v>0</v>
      </c>
      <c r="K151" s="6">
        <v>1</v>
      </c>
      <c r="L151" s="6">
        <f t="shared" si="12"/>
        <v>3</v>
      </c>
      <c r="M151" s="6">
        <f t="shared" si="13"/>
        <v>0</v>
      </c>
      <c r="N151" s="11">
        <f t="shared" si="14"/>
        <v>0</v>
      </c>
    </row>
    <row r="152" spans="1:14">
      <c r="A152" s="6" t="s">
        <v>58</v>
      </c>
      <c r="B152" s="6">
        <v>6170</v>
      </c>
      <c r="C152" s="8">
        <v>5.1384897493999997</v>
      </c>
      <c r="D152" s="9">
        <v>0.30299999999999999</v>
      </c>
      <c r="E152" s="9">
        <v>54.65</v>
      </c>
      <c r="F152" s="9">
        <v>0</v>
      </c>
      <c r="G152" s="9">
        <v>0</v>
      </c>
      <c r="H152" s="6">
        <v>1</v>
      </c>
      <c r="I152" s="9">
        <f t="shared" si="10"/>
        <v>0</v>
      </c>
      <c r="J152" s="9">
        <f t="shared" si="11"/>
        <v>0</v>
      </c>
      <c r="K152" s="6">
        <v>3207</v>
      </c>
      <c r="L152" s="6">
        <f t="shared" si="12"/>
        <v>8746</v>
      </c>
      <c r="M152" s="6">
        <f t="shared" si="13"/>
        <v>0</v>
      </c>
      <c r="N152" s="11">
        <f t="shared" si="14"/>
        <v>0</v>
      </c>
    </row>
    <row r="153" spans="1:14">
      <c r="A153" s="6" t="s">
        <v>58</v>
      </c>
      <c r="B153" s="6">
        <v>6120</v>
      </c>
      <c r="C153" s="8">
        <v>2.9193497200000001E-2</v>
      </c>
      <c r="D153" s="9">
        <v>0.30299999999999999</v>
      </c>
      <c r="E153" s="9">
        <v>54.65</v>
      </c>
      <c r="F153" s="9">
        <v>0</v>
      </c>
      <c r="G153" s="9">
        <v>0</v>
      </c>
      <c r="H153" s="6">
        <v>1</v>
      </c>
      <c r="I153" s="9">
        <f t="shared" si="10"/>
        <v>0</v>
      </c>
      <c r="J153" s="9">
        <f t="shared" si="11"/>
        <v>0</v>
      </c>
      <c r="K153" s="6">
        <v>18</v>
      </c>
      <c r="L153" s="6">
        <f t="shared" si="12"/>
        <v>50</v>
      </c>
      <c r="M153" s="6">
        <f t="shared" si="13"/>
        <v>0</v>
      </c>
      <c r="N153" s="11">
        <f t="shared" si="14"/>
        <v>0</v>
      </c>
    </row>
    <row r="154" spans="1:14">
      <c r="A154" s="6" t="s">
        <v>58</v>
      </c>
      <c r="B154" s="6">
        <v>6410</v>
      </c>
      <c r="C154" s="8">
        <v>0.39779798160000002</v>
      </c>
      <c r="D154" s="9">
        <v>0.30299999999999999</v>
      </c>
      <c r="E154" s="9">
        <v>54.65</v>
      </c>
      <c r="F154" s="9">
        <v>0</v>
      </c>
      <c r="G154" s="9">
        <v>0</v>
      </c>
      <c r="H154" s="6">
        <v>1</v>
      </c>
      <c r="I154" s="9">
        <f t="shared" si="10"/>
        <v>0</v>
      </c>
      <c r="J154" s="9">
        <f t="shared" si="11"/>
        <v>0</v>
      </c>
      <c r="K154" s="6">
        <v>248</v>
      </c>
      <c r="L154" s="6">
        <f t="shared" si="12"/>
        <v>677</v>
      </c>
      <c r="M154" s="6">
        <f t="shared" si="13"/>
        <v>0</v>
      </c>
      <c r="N154" s="11">
        <f t="shared" si="14"/>
        <v>0</v>
      </c>
    </row>
    <row r="155" spans="1:14">
      <c r="A155" s="6" t="s">
        <v>58</v>
      </c>
      <c r="B155" s="6">
        <v>6410</v>
      </c>
      <c r="C155" s="8">
        <v>5.2521501200000001E-2</v>
      </c>
      <c r="D155" s="9">
        <v>0.30299999999999999</v>
      </c>
      <c r="E155" s="9">
        <v>54.65</v>
      </c>
      <c r="F155" s="9">
        <v>0</v>
      </c>
      <c r="G155" s="9">
        <v>0</v>
      </c>
      <c r="H155" s="6">
        <v>1</v>
      </c>
      <c r="I155" s="9">
        <f t="shared" si="10"/>
        <v>0</v>
      </c>
      <c r="J155" s="9">
        <f t="shared" si="11"/>
        <v>0</v>
      </c>
      <c r="K155" s="6">
        <v>33</v>
      </c>
      <c r="L155" s="6">
        <f t="shared" si="12"/>
        <v>89</v>
      </c>
      <c r="M155" s="6">
        <f t="shared" si="13"/>
        <v>0</v>
      </c>
      <c r="N155" s="11">
        <f t="shared" si="14"/>
        <v>0</v>
      </c>
    </row>
    <row r="156" spans="1:14">
      <c r="A156" s="6" t="s">
        <v>58</v>
      </c>
      <c r="B156" s="6">
        <v>3200</v>
      </c>
      <c r="C156" s="8">
        <v>1.9332818299999999E-2</v>
      </c>
      <c r="D156" s="9">
        <v>0.4</v>
      </c>
      <c r="E156" s="9">
        <v>54.65</v>
      </c>
      <c r="F156" s="9">
        <v>1.2</v>
      </c>
      <c r="G156" s="9">
        <v>6.4000000000000001E-2</v>
      </c>
      <c r="H156" s="6">
        <v>1</v>
      </c>
      <c r="I156" s="9">
        <f t="shared" si="10"/>
        <v>1.2</v>
      </c>
      <c r="J156" s="9">
        <f t="shared" si="11"/>
        <v>6.4000000000000001E-2</v>
      </c>
      <c r="K156" s="6">
        <v>16</v>
      </c>
      <c r="L156" s="6">
        <f t="shared" si="12"/>
        <v>43</v>
      </c>
      <c r="M156" s="6">
        <f t="shared" si="13"/>
        <v>0</v>
      </c>
      <c r="N156" s="11">
        <f t="shared" si="14"/>
        <v>0</v>
      </c>
    </row>
    <row r="157" spans="1:14">
      <c r="A157" s="6" t="s">
        <v>58</v>
      </c>
      <c r="B157" s="6">
        <v>3200</v>
      </c>
      <c r="C157" s="8">
        <v>1.4268205069</v>
      </c>
      <c r="D157" s="9">
        <v>0.4</v>
      </c>
      <c r="E157" s="9">
        <v>54.65</v>
      </c>
      <c r="F157" s="9">
        <v>1.2</v>
      </c>
      <c r="G157" s="9">
        <v>6.4000000000000001E-2</v>
      </c>
      <c r="H157" s="6">
        <v>1</v>
      </c>
      <c r="I157" s="9">
        <f t="shared" si="10"/>
        <v>1.2</v>
      </c>
      <c r="J157" s="9">
        <f t="shared" si="11"/>
        <v>6.4000000000000001E-2</v>
      </c>
      <c r="K157" s="6">
        <v>1175</v>
      </c>
      <c r="L157" s="6">
        <f t="shared" si="12"/>
        <v>3206</v>
      </c>
      <c r="M157" s="6">
        <f t="shared" si="13"/>
        <v>8</v>
      </c>
      <c r="N157" s="11">
        <f t="shared" si="14"/>
        <v>0.5</v>
      </c>
    </row>
    <row r="158" spans="1:14">
      <c r="A158" s="6" t="s">
        <v>58</v>
      </c>
      <c r="B158" s="6">
        <v>6460</v>
      </c>
      <c r="C158" s="8">
        <v>0.465670427</v>
      </c>
      <c r="D158" s="9">
        <v>0.30299999999999999</v>
      </c>
      <c r="E158" s="9">
        <v>54.65</v>
      </c>
      <c r="F158" s="9">
        <v>0</v>
      </c>
      <c r="G158" s="9">
        <v>0</v>
      </c>
      <c r="H158" s="6">
        <v>1</v>
      </c>
      <c r="I158" s="9">
        <f t="shared" si="10"/>
        <v>0</v>
      </c>
      <c r="J158" s="9">
        <f t="shared" si="11"/>
        <v>0</v>
      </c>
      <c r="K158" s="6">
        <v>291</v>
      </c>
      <c r="L158" s="6">
        <f t="shared" si="12"/>
        <v>793</v>
      </c>
      <c r="M158" s="6">
        <f t="shared" si="13"/>
        <v>0</v>
      </c>
      <c r="N158" s="11">
        <f t="shared" si="14"/>
        <v>0</v>
      </c>
    </row>
    <row r="159" spans="1:14">
      <c r="A159" s="6" t="s">
        <v>58</v>
      </c>
      <c r="B159" s="6">
        <v>6460</v>
      </c>
      <c r="C159" s="8">
        <v>0.48059864759999998</v>
      </c>
      <c r="D159" s="9">
        <v>0.30299999999999999</v>
      </c>
      <c r="E159" s="9">
        <v>54.65</v>
      </c>
      <c r="F159" s="9">
        <v>0</v>
      </c>
      <c r="G159" s="9">
        <v>0</v>
      </c>
      <c r="H159" s="6">
        <v>1</v>
      </c>
      <c r="I159" s="9">
        <f t="shared" si="10"/>
        <v>0</v>
      </c>
      <c r="J159" s="9">
        <f t="shared" si="11"/>
        <v>0</v>
      </c>
      <c r="K159" s="6">
        <v>300</v>
      </c>
      <c r="L159" s="6">
        <f t="shared" si="12"/>
        <v>818</v>
      </c>
      <c r="M159" s="6">
        <f t="shared" si="13"/>
        <v>0</v>
      </c>
      <c r="N159" s="11">
        <f t="shared" si="14"/>
        <v>0</v>
      </c>
    </row>
    <row r="160" spans="1:14">
      <c r="A160" s="6" t="s">
        <v>58</v>
      </c>
      <c r="B160" s="6">
        <v>6460</v>
      </c>
      <c r="C160" s="8">
        <v>0.221631148</v>
      </c>
      <c r="D160" s="9">
        <v>0.30299999999999999</v>
      </c>
      <c r="E160" s="9">
        <v>54.65</v>
      </c>
      <c r="F160" s="9">
        <v>0</v>
      </c>
      <c r="G160" s="9">
        <v>0</v>
      </c>
      <c r="H160" s="6">
        <v>1</v>
      </c>
      <c r="I160" s="9">
        <f t="shared" si="10"/>
        <v>0</v>
      </c>
      <c r="J160" s="9">
        <f t="shared" si="11"/>
        <v>0</v>
      </c>
      <c r="K160" s="6">
        <v>138</v>
      </c>
      <c r="L160" s="6">
        <f t="shared" si="12"/>
        <v>377</v>
      </c>
      <c r="M160" s="6">
        <f t="shared" si="13"/>
        <v>0</v>
      </c>
      <c r="N160" s="11">
        <f t="shared" si="14"/>
        <v>0</v>
      </c>
    </row>
    <row r="161" spans="1:14">
      <c r="A161" s="6" t="s">
        <v>58</v>
      </c>
      <c r="B161" s="6">
        <v>6460</v>
      </c>
      <c r="C161" s="8">
        <v>0.51929154440000003</v>
      </c>
      <c r="D161" s="9">
        <v>0.30299999999999999</v>
      </c>
      <c r="E161" s="9">
        <v>54.65</v>
      </c>
      <c r="F161" s="9">
        <v>0</v>
      </c>
      <c r="G161" s="9">
        <v>0</v>
      </c>
      <c r="H161" s="6">
        <v>1</v>
      </c>
      <c r="I161" s="9">
        <f t="shared" si="10"/>
        <v>0</v>
      </c>
      <c r="J161" s="9">
        <f t="shared" si="11"/>
        <v>0</v>
      </c>
      <c r="K161" s="6">
        <v>324</v>
      </c>
      <c r="L161" s="6">
        <f t="shared" si="12"/>
        <v>884</v>
      </c>
      <c r="M161" s="6">
        <f t="shared" si="13"/>
        <v>0</v>
      </c>
      <c r="N161" s="11">
        <f t="shared" si="14"/>
        <v>0</v>
      </c>
    </row>
    <row r="162" spans="1:14">
      <c r="A162" s="6" t="s">
        <v>58</v>
      </c>
      <c r="B162" s="6">
        <v>3200</v>
      </c>
      <c r="C162" s="8">
        <v>23.2793765503</v>
      </c>
      <c r="D162" s="9">
        <v>0.4</v>
      </c>
      <c r="E162" s="9">
        <v>54.65</v>
      </c>
      <c r="F162" s="9">
        <v>1.2</v>
      </c>
      <c r="G162" s="9">
        <v>6.4000000000000001E-2</v>
      </c>
      <c r="H162" s="6">
        <v>1</v>
      </c>
      <c r="I162" s="9">
        <f t="shared" si="10"/>
        <v>1.2</v>
      </c>
      <c r="J162" s="9">
        <f t="shared" si="11"/>
        <v>6.4000000000000001E-2</v>
      </c>
      <c r="K162" s="6">
        <v>19177</v>
      </c>
      <c r="L162" s="6">
        <f t="shared" si="12"/>
        <v>52309</v>
      </c>
      <c r="M162" s="6">
        <f t="shared" si="13"/>
        <v>138</v>
      </c>
      <c r="N162" s="11">
        <f t="shared" si="14"/>
        <v>7.4</v>
      </c>
    </row>
    <row r="163" spans="1:14">
      <c r="A163" s="6" t="s">
        <v>58</v>
      </c>
      <c r="B163" s="6">
        <v>6410</v>
      </c>
      <c r="C163" s="8">
        <v>5.7793600000000003E-4</v>
      </c>
      <c r="D163" s="9">
        <v>0.30299999999999999</v>
      </c>
      <c r="E163" s="9">
        <v>54.65</v>
      </c>
      <c r="F163" s="9">
        <v>0</v>
      </c>
      <c r="G163" s="9">
        <v>0</v>
      </c>
      <c r="H163" s="6">
        <v>1</v>
      </c>
      <c r="I163" s="9">
        <f t="shared" si="10"/>
        <v>0</v>
      </c>
      <c r="J163" s="9">
        <f t="shared" si="11"/>
        <v>0</v>
      </c>
      <c r="K163" s="6">
        <v>0</v>
      </c>
      <c r="L163" s="6">
        <f t="shared" si="12"/>
        <v>1</v>
      </c>
      <c r="M163" s="6">
        <f t="shared" si="13"/>
        <v>0</v>
      </c>
      <c r="N163" s="11">
        <f t="shared" si="14"/>
        <v>0</v>
      </c>
    </row>
    <row r="164" spans="1:14">
      <c r="A164" s="6" t="s">
        <v>58</v>
      </c>
      <c r="B164" s="6">
        <v>6460</v>
      </c>
      <c r="C164" s="8">
        <v>1.440843066</v>
      </c>
      <c r="D164" s="9">
        <v>0.30299999999999999</v>
      </c>
      <c r="E164" s="9">
        <v>54.65</v>
      </c>
      <c r="F164" s="9">
        <v>0</v>
      </c>
      <c r="G164" s="9">
        <v>0</v>
      </c>
      <c r="H164" s="6">
        <v>1</v>
      </c>
      <c r="I164" s="9">
        <f t="shared" si="10"/>
        <v>0</v>
      </c>
      <c r="J164" s="9">
        <f t="shared" si="11"/>
        <v>0</v>
      </c>
      <c r="K164" s="6">
        <v>899</v>
      </c>
      <c r="L164" s="6">
        <f t="shared" si="12"/>
        <v>2452</v>
      </c>
      <c r="M164" s="6">
        <f t="shared" si="13"/>
        <v>0</v>
      </c>
      <c r="N164" s="11">
        <f t="shared" si="14"/>
        <v>0</v>
      </c>
    </row>
    <row r="165" spans="1:14">
      <c r="A165" s="6" t="s">
        <v>58</v>
      </c>
      <c r="B165" s="6">
        <v>6460</v>
      </c>
      <c r="C165" s="8">
        <v>1.0040529563</v>
      </c>
      <c r="D165" s="9">
        <v>0.30299999999999999</v>
      </c>
      <c r="E165" s="9">
        <v>54.65</v>
      </c>
      <c r="F165" s="9">
        <v>0</v>
      </c>
      <c r="G165" s="9">
        <v>0</v>
      </c>
      <c r="H165" s="6">
        <v>1</v>
      </c>
      <c r="I165" s="9">
        <f t="shared" si="10"/>
        <v>0</v>
      </c>
      <c r="J165" s="9">
        <f t="shared" si="11"/>
        <v>0</v>
      </c>
      <c r="K165" s="6">
        <v>627</v>
      </c>
      <c r="L165" s="6">
        <f t="shared" si="12"/>
        <v>1709</v>
      </c>
      <c r="M165" s="6">
        <f t="shared" si="13"/>
        <v>0</v>
      </c>
      <c r="N165" s="11">
        <f t="shared" si="14"/>
        <v>0</v>
      </c>
    </row>
    <row r="166" spans="1:14">
      <c r="A166" s="6" t="s">
        <v>58</v>
      </c>
      <c r="B166" s="6">
        <v>6460</v>
      </c>
      <c r="C166" s="8">
        <v>1.3871589612999999</v>
      </c>
      <c r="D166" s="9">
        <v>0.30299999999999999</v>
      </c>
      <c r="E166" s="9">
        <v>54.65</v>
      </c>
      <c r="F166" s="9">
        <v>0</v>
      </c>
      <c r="G166" s="9">
        <v>0</v>
      </c>
      <c r="H166" s="6">
        <v>1</v>
      </c>
      <c r="I166" s="9">
        <f t="shared" si="10"/>
        <v>0</v>
      </c>
      <c r="J166" s="9">
        <f t="shared" si="11"/>
        <v>0</v>
      </c>
      <c r="K166" s="6">
        <v>866</v>
      </c>
      <c r="L166" s="6">
        <f t="shared" si="12"/>
        <v>2361</v>
      </c>
      <c r="M166" s="6">
        <f t="shared" si="13"/>
        <v>0</v>
      </c>
      <c r="N166" s="11">
        <f t="shared" si="14"/>
        <v>0</v>
      </c>
    </row>
    <row r="167" spans="1:14">
      <c r="A167" s="6" t="s">
        <v>58</v>
      </c>
      <c r="B167" s="6">
        <v>6460</v>
      </c>
      <c r="C167" s="8">
        <v>9.5015029999999997E-4</v>
      </c>
      <c r="D167" s="9">
        <v>0.30299999999999999</v>
      </c>
      <c r="E167" s="9">
        <v>54.65</v>
      </c>
      <c r="F167" s="9">
        <v>0</v>
      </c>
      <c r="G167" s="9">
        <v>0</v>
      </c>
      <c r="H167" s="6">
        <v>1</v>
      </c>
      <c r="I167" s="9">
        <f t="shared" si="10"/>
        <v>0</v>
      </c>
      <c r="J167" s="9">
        <f t="shared" si="11"/>
        <v>0</v>
      </c>
      <c r="K167" s="6">
        <v>1</v>
      </c>
      <c r="L167" s="6">
        <f t="shared" si="12"/>
        <v>2</v>
      </c>
      <c r="M167" s="6">
        <f t="shared" si="13"/>
        <v>0</v>
      </c>
      <c r="N167" s="11">
        <f t="shared" si="14"/>
        <v>0</v>
      </c>
    </row>
    <row r="168" spans="1:14">
      <c r="A168" s="6" t="s">
        <v>58</v>
      </c>
      <c r="B168" s="6">
        <v>6410</v>
      </c>
      <c r="C168" s="8">
        <v>0.85225631319999995</v>
      </c>
      <c r="D168" s="9">
        <v>0.30299999999999999</v>
      </c>
      <c r="E168" s="9">
        <v>54.65</v>
      </c>
      <c r="F168" s="9">
        <v>0</v>
      </c>
      <c r="G168" s="9">
        <v>0</v>
      </c>
      <c r="H168" s="6">
        <v>1</v>
      </c>
      <c r="I168" s="9">
        <f t="shared" si="10"/>
        <v>0</v>
      </c>
      <c r="J168" s="9">
        <f t="shared" si="11"/>
        <v>0</v>
      </c>
      <c r="K168" s="6">
        <v>532</v>
      </c>
      <c r="L168" s="6">
        <f t="shared" si="12"/>
        <v>1451</v>
      </c>
      <c r="M168" s="6">
        <f t="shared" si="13"/>
        <v>0</v>
      </c>
      <c r="N168" s="11">
        <f t="shared" si="14"/>
        <v>0</v>
      </c>
    </row>
    <row r="169" spans="1:14">
      <c r="A169" s="6" t="s">
        <v>58</v>
      </c>
      <c r="B169" s="6">
        <v>6410</v>
      </c>
      <c r="C169" s="8">
        <v>2.0439796592000001</v>
      </c>
      <c r="D169" s="9">
        <v>0.30299999999999999</v>
      </c>
      <c r="E169" s="9">
        <v>54.65</v>
      </c>
      <c r="F169" s="9">
        <v>0</v>
      </c>
      <c r="G169" s="9">
        <v>0</v>
      </c>
      <c r="H169" s="6">
        <v>1</v>
      </c>
      <c r="I169" s="9">
        <f t="shared" si="10"/>
        <v>0</v>
      </c>
      <c r="J169" s="9">
        <f t="shared" si="11"/>
        <v>0</v>
      </c>
      <c r="K169" s="6">
        <v>1275</v>
      </c>
      <c r="L169" s="6">
        <f t="shared" si="12"/>
        <v>3479</v>
      </c>
      <c r="M169" s="6">
        <f t="shared" si="13"/>
        <v>0</v>
      </c>
      <c r="N169" s="11">
        <f t="shared" si="14"/>
        <v>0</v>
      </c>
    </row>
    <row r="170" spans="1:14">
      <c r="A170" s="6" t="s">
        <v>58</v>
      </c>
      <c r="B170" s="6">
        <v>4200</v>
      </c>
      <c r="C170" s="8">
        <v>0.16354213140000001</v>
      </c>
      <c r="D170" s="9">
        <v>0.41299999999999998</v>
      </c>
      <c r="E170" s="9">
        <v>54.65</v>
      </c>
      <c r="F170" s="9">
        <v>0.7</v>
      </c>
      <c r="G170" s="9">
        <v>0.09</v>
      </c>
      <c r="H170" s="6">
        <v>1</v>
      </c>
      <c r="I170" s="9">
        <f t="shared" si="10"/>
        <v>0.7</v>
      </c>
      <c r="J170" s="9">
        <f t="shared" si="11"/>
        <v>0.09</v>
      </c>
      <c r="K170" s="6">
        <v>139</v>
      </c>
      <c r="L170" s="6">
        <f t="shared" si="12"/>
        <v>379</v>
      </c>
      <c r="M170" s="6">
        <f t="shared" si="13"/>
        <v>1</v>
      </c>
      <c r="N170" s="11">
        <f t="shared" si="14"/>
        <v>0.1</v>
      </c>
    </row>
    <row r="171" spans="1:14">
      <c r="A171" s="6" t="s">
        <v>58</v>
      </c>
      <c r="B171" s="6">
        <v>3200</v>
      </c>
      <c r="C171" s="8">
        <v>2.2689410000000001E-4</v>
      </c>
      <c r="D171" s="9">
        <v>0.4</v>
      </c>
      <c r="E171" s="9">
        <v>54.65</v>
      </c>
      <c r="F171" s="9">
        <v>1.2</v>
      </c>
      <c r="G171" s="9">
        <v>6.4000000000000001E-2</v>
      </c>
      <c r="H171" s="6">
        <v>1</v>
      </c>
      <c r="I171" s="9">
        <f t="shared" si="10"/>
        <v>1.2</v>
      </c>
      <c r="J171" s="9">
        <f t="shared" si="11"/>
        <v>6.4000000000000001E-2</v>
      </c>
      <c r="K171" s="6">
        <v>0</v>
      </c>
      <c r="L171" s="6">
        <f t="shared" si="12"/>
        <v>1</v>
      </c>
      <c r="M171" s="6">
        <f t="shared" si="13"/>
        <v>0</v>
      </c>
      <c r="N171" s="11">
        <f t="shared" si="14"/>
        <v>0</v>
      </c>
    </row>
    <row r="172" spans="1:14">
      <c r="A172" s="6" t="s">
        <v>58</v>
      </c>
      <c r="B172" s="6">
        <v>6410</v>
      </c>
      <c r="C172" s="8">
        <v>3.2508219999999999E-4</v>
      </c>
      <c r="D172" s="9">
        <v>0.30299999999999999</v>
      </c>
      <c r="E172" s="9">
        <v>54.65</v>
      </c>
      <c r="F172" s="9">
        <v>0</v>
      </c>
      <c r="G172" s="9">
        <v>0</v>
      </c>
      <c r="H172" s="6">
        <v>1</v>
      </c>
      <c r="I172" s="9">
        <f t="shared" si="10"/>
        <v>0</v>
      </c>
      <c r="J172" s="9">
        <f t="shared" si="11"/>
        <v>0</v>
      </c>
      <c r="K172" s="6">
        <v>0</v>
      </c>
      <c r="L172" s="6">
        <f t="shared" si="12"/>
        <v>1</v>
      </c>
      <c r="M172" s="6">
        <f t="shared" si="13"/>
        <v>0</v>
      </c>
      <c r="N172" s="11">
        <f t="shared" si="14"/>
        <v>0</v>
      </c>
    </row>
    <row r="173" spans="1:14">
      <c r="A173" s="6" t="s">
        <v>58</v>
      </c>
      <c r="B173" s="6">
        <v>3200</v>
      </c>
      <c r="C173" s="8">
        <v>0.14505323310000001</v>
      </c>
      <c r="D173" s="9">
        <v>0.4</v>
      </c>
      <c r="E173" s="9">
        <v>54.65</v>
      </c>
      <c r="F173" s="9">
        <v>1.2</v>
      </c>
      <c r="G173" s="9">
        <v>6.4000000000000001E-2</v>
      </c>
      <c r="H173" s="6">
        <v>1</v>
      </c>
      <c r="I173" s="9">
        <f t="shared" si="10"/>
        <v>1.2</v>
      </c>
      <c r="J173" s="9">
        <f t="shared" si="11"/>
        <v>6.4000000000000001E-2</v>
      </c>
      <c r="K173" s="6">
        <v>119</v>
      </c>
      <c r="L173" s="6">
        <f t="shared" si="12"/>
        <v>326</v>
      </c>
      <c r="M173" s="6">
        <f t="shared" si="13"/>
        <v>1</v>
      </c>
      <c r="N173" s="11">
        <f t="shared" si="14"/>
        <v>0</v>
      </c>
    </row>
    <row r="174" spans="1:14">
      <c r="A174" s="6" t="s">
        <v>58</v>
      </c>
      <c r="B174" s="6">
        <v>3200</v>
      </c>
      <c r="C174" s="8">
        <v>0.6258290769</v>
      </c>
      <c r="D174" s="9">
        <v>0.4</v>
      </c>
      <c r="E174" s="9">
        <v>54.65</v>
      </c>
      <c r="F174" s="9">
        <v>1.2</v>
      </c>
      <c r="G174" s="9">
        <v>6.4000000000000001E-2</v>
      </c>
      <c r="H174" s="6">
        <v>1</v>
      </c>
      <c r="I174" s="9">
        <f t="shared" si="10"/>
        <v>1.2</v>
      </c>
      <c r="J174" s="9">
        <f t="shared" si="11"/>
        <v>6.4000000000000001E-2</v>
      </c>
      <c r="K174" s="6">
        <v>516</v>
      </c>
      <c r="L174" s="6">
        <f t="shared" si="12"/>
        <v>1406</v>
      </c>
      <c r="M174" s="6">
        <f t="shared" si="13"/>
        <v>4</v>
      </c>
      <c r="N174" s="11">
        <f t="shared" si="14"/>
        <v>0.2</v>
      </c>
    </row>
    <row r="175" spans="1:14">
      <c r="A175" s="6" t="s">
        <v>58</v>
      </c>
      <c r="B175" s="6">
        <v>4200</v>
      </c>
      <c r="C175" s="8">
        <v>2.6907545207000001</v>
      </c>
      <c r="D175" s="9">
        <v>0.25800000000000001</v>
      </c>
      <c r="E175" s="9">
        <v>54.65</v>
      </c>
      <c r="F175" s="9">
        <v>0.7</v>
      </c>
      <c r="G175" s="9">
        <v>0.09</v>
      </c>
      <c r="H175" s="6">
        <v>1</v>
      </c>
      <c r="I175" s="9">
        <f t="shared" si="10"/>
        <v>0.7</v>
      </c>
      <c r="J175" s="9">
        <f t="shared" si="11"/>
        <v>0.09</v>
      </c>
      <c r="K175" s="6">
        <v>2587</v>
      </c>
      <c r="L175" s="6">
        <f t="shared" si="12"/>
        <v>3900</v>
      </c>
      <c r="M175" s="6">
        <f t="shared" si="13"/>
        <v>6</v>
      </c>
      <c r="N175" s="11">
        <f t="shared" si="14"/>
        <v>0.8</v>
      </c>
    </row>
    <row r="176" spans="1:14">
      <c r="A176" s="6" t="s">
        <v>58</v>
      </c>
      <c r="B176" s="6">
        <v>3200</v>
      </c>
      <c r="C176" s="8">
        <v>0.3088409473</v>
      </c>
      <c r="D176" s="9">
        <v>0.4</v>
      </c>
      <c r="E176" s="9">
        <v>54.65</v>
      </c>
      <c r="F176" s="9">
        <v>1.2</v>
      </c>
      <c r="G176" s="9">
        <v>6.4000000000000001E-2</v>
      </c>
      <c r="H176" s="6">
        <v>1</v>
      </c>
      <c r="I176" s="9">
        <f t="shared" si="10"/>
        <v>1.2</v>
      </c>
      <c r="J176" s="9">
        <f t="shared" si="11"/>
        <v>6.4000000000000001E-2</v>
      </c>
      <c r="K176" s="6">
        <v>254</v>
      </c>
      <c r="L176" s="6">
        <f t="shared" si="12"/>
        <v>694</v>
      </c>
      <c r="M176" s="6">
        <f t="shared" si="13"/>
        <v>2</v>
      </c>
      <c r="N176" s="11">
        <f t="shared" si="14"/>
        <v>0.1</v>
      </c>
    </row>
    <row r="177" spans="1:14">
      <c r="A177" s="6" t="s">
        <v>58</v>
      </c>
      <c r="B177" s="6">
        <v>3200</v>
      </c>
      <c r="C177" s="8">
        <v>8.8702705300000004E-2</v>
      </c>
      <c r="D177" s="9">
        <v>0.4</v>
      </c>
      <c r="E177" s="9">
        <v>54.65</v>
      </c>
      <c r="F177" s="9">
        <v>1.2</v>
      </c>
      <c r="G177" s="9">
        <v>6.4000000000000001E-2</v>
      </c>
      <c r="H177" s="6">
        <v>1</v>
      </c>
      <c r="I177" s="9">
        <f t="shared" si="10"/>
        <v>1.2</v>
      </c>
      <c r="J177" s="9">
        <f t="shared" si="11"/>
        <v>6.4000000000000001E-2</v>
      </c>
      <c r="K177" s="6">
        <v>73</v>
      </c>
      <c r="L177" s="6">
        <f t="shared" si="12"/>
        <v>199</v>
      </c>
      <c r="M177" s="6">
        <f t="shared" si="13"/>
        <v>1</v>
      </c>
      <c r="N177" s="11">
        <f t="shared" si="14"/>
        <v>0</v>
      </c>
    </row>
    <row r="178" spans="1:14">
      <c r="A178" s="6" t="s">
        <v>58</v>
      </c>
      <c r="B178" s="6">
        <v>6410</v>
      </c>
      <c r="C178" s="8">
        <v>2.4463689999999999E-4</v>
      </c>
      <c r="D178" s="9">
        <v>0.30299999999999999</v>
      </c>
      <c r="E178" s="9">
        <v>54.65</v>
      </c>
      <c r="F178" s="9">
        <v>0</v>
      </c>
      <c r="G178" s="9">
        <v>0</v>
      </c>
      <c r="H178" s="6">
        <v>1</v>
      </c>
      <c r="I178" s="9">
        <f t="shared" si="10"/>
        <v>0</v>
      </c>
      <c r="J178" s="9">
        <f t="shared" si="11"/>
        <v>0</v>
      </c>
      <c r="K178" s="6">
        <v>0</v>
      </c>
      <c r="L178" s="6">
        <f t="shared" si="12"/>
        <v>0</v>
      </c>
      <c r="M178" s="6">
        <f t="shared" si="13"/>
        <v>0</v>
      </c>
      <c r="N178" s="11">
        <f t="shared" si="14"/>
        <v>0</v>
      </c>
    </row>
    <row r="179" spans="1:14">
      <c r="A179" s="6" t="s">
        <v>58</v>
      </c>
      <c r="B179" s="6">
        <v>6460</v>
      </c>
      <c r="C179" s="8">
        <v>0.45978230409999998</v>
      </c>
      <c r="D179" s="9">
        <v>0.30299999999999999</v>
      </c>
      <c r="E179" s="9">
        <v>54.65</v>
      </c>
      <c r="F179" s="9">
        <v>0</v>
      </c>
      <c r="G179" s="9">
        <v>0</v>
      </c>
      <c r="H179" s="6">
        <v>1</v>
      </c>
      <c r="I179" s="9">
        <f t="shared" si="10"/>
        <v>0</v>
      </c>
      <c r="J179" s="9">
        <f t="shared" si="11"/>
        <v>0</v>
      </c>
      <c r="K179" s="6">
        <v>287</v>
      </c>
      <c r="L179" s="6">
        <f t="shared" si="12"/>
        <v>783</v>
      </c>
      <c r="M179" s="6">
        <f t="shared" si="13"/>
        <v>0</v>
      </c>
      <c r="N179" s="11">
        <f t="shared" si="14"/>
        <v>0</v>
      </c>
    </row>
    <row r="180" spans="1:14">
      <c r="A180" s="6" t="s">
        <v>58</v>
      </c>
      <c r="B180" s="6">
        <v>3200</v>
      </c>
      <c r="C180" s="8">
        <v>0.63091189049999996</v>
      </c>
      <c r="D180" s="9">
        <v>0.4</v>
      </c>
      <c r="E180" s="9">
        <v>54.65</v>
      </c>
      <c r="F180" s="9">
        <v>1.2</v>
      </c>
      <c r="G180" s="9">
        <v>6.4000000000000001E-2</v>
      </c>
      <c r="H180" s="6">
        <v>1</v>
      </c>
      <c r="I180" s="9">
        <f t="shared" si="10"/>
        <v>1.2</v>
      </c>
      <c r="J180" s="9">
        <f t="shared" si="11"/>
        <v>6.4000000000000001E-2</v>
      </c>
      <c r="K180" s="6">
        <v>520</v>
      </c>
      <c r="L180" s="6">
        <f t="shared" si="12"/>
        <v>1418</v>
      </c>
      <c r="M180" s="6">
        <f t="shared" si="13"/>
        <v>4</v>
      </c>
      <c r="N180" s="11">
        <f t="shared" si="14"/>
        <v>0.2</v>
      </c>
    </row>
    <row r="181" spans="1:14">
      <c r="A181" s="6" t="s">
        <v>58</v>
      </c>
      <c r="B181" s="6">
        <v>3200</v>
      </c>
      <c r="C181" s="8">
        <v>10.486056165999999</v>
      </c>
      <c r="D181" s="9">
        <v>0.4</v>
      </c>
      <c r="E181" s="9">
        <v>54.65</v>
      </c>
      <c r="F181" s="9">
        <v>1.2</v>
      </c>
      <c r="G181" s="9">
        <v>6.4000000000000001E-2</v>
      </c>
      <c r="H181" s="6">
        <v>1</v>
      </c>
      <c r="I181" s="9">
        <f t="shared" si="10"/>
        <v>1.2</v>
      </c>
      <c r="J181" s="9">
        <f t="shared" si="11"/>
        <v>6.4000000000000001E-2</v>
      </c>
      <c r="K181" s="6">
        <v>8638</v>
      </c>
      <c r="L181" s="6">
        <f t="shared" si="12"/>
        <v>23562</v>
      </c>
      <c r="M181" s="6">
        <f t="shared" si="13"/>
        <v>62</v>
      </c>
      <c r="N181" s="11">
        <f t="shared" si="14"/>
        <v>3.3</v>
      </c>
    </row>
    <row r="182" spans="1:14">
      <c r="A182" s="6" t="s">
        <v>58</v>
      </c>
      <c r="B182" s="6">
        <v>6460</v>
      </c>
      <c r="C182" s="8">
        <v>0.36824575050000002</v>
      </c>
      <c r="D182" s="9">
        <v>0.30299999999999999</v>
      </c>
      <c r="E182" s="9">
        <v>54.65</v>
      </c>
      <c r="F182" s="9">
        <v>0</v>
      </c>
      <c r="G182" s="9">
        <v>0</v>
      </c>
      <c r="H182" s="6">
        <v>1</v>
      </c>
      <c r="I182" s="9">
        <f t="shared" si="10"/>
        <v>0</v>
      </c>
      <c r="J182" s="9">
        <f t="shared" si="11"/>
        <v>0</v>
      </c>
      <c r="K182" s="6">
        <v>230</v>
      </c>
      <c r="L182" s="6">
        <f t="shared" si="12"/>
        <v>627</v>
      </c>
      <c r="M182" s="6">
        <f t="shared" si="13"/>
        <v>0</v>
      </c>
      <c r="N182" s="11">
        <f t="shared" si="14"/>
        <v>0</v>
      </c>
    </row>
    <row r="183" spans="1:14">
      <c r="A183" s="6" t="s">
        <v>58</v>
      </c>
      <c r="B183" s="6">
        <v>6170</v>
      </c>
      <c r="C183" s="8">
        <v>2.9868287000000002E-3</v>
      </c>
      <c r="D183" s="9">
        <v>0.30299999999999999</v>
      </c>
      <c r="E183" s="9">
        <v>54.65</v>
      </c>
      <c r="F183" s="9">
        <v>0</v>
      </c>
      <c r="G183" s="9">
        <v>0</v>
      </c>
      <c r="H183" s="6">
        <v>1</v>
      </c>
      <c r="I183" s="9">
        <f t="shared" si="10"/>
        <v>0</v>
      </c>
      <c r="J183" s="9">
        <f t="shared" si="11"/>
        <v>0</v>
      </c>
      <c r="K183" s="6">
        <v>2</v>
      </c>
      <c r="L183" s="6">
        <f t="shared" si="12"/>
        <v>5</v>
      </c>
      <c r="M183" s="6">
        <f t="shared" si="13"/>
        <v>0</v>
      </c>
      <c r="N183" s="11">
        <f t="shared" si="14"/>
        <v>0</v>
      </c>
    </row>
    <row r="184" spans="1:14">
      <c r="A184" s="6" t="s">
        <v>58</v>
      </c>
      <c r="B184" s="6">
        <v>6460</v>
      </c>
      <c r="C184" s="8">
        <v>2.2775287437</v>
      </c>
      <c r="D184" s="9">
        <v>0.30299999999999999</v>
      </c>
      <c r="E184" s="9">
        <v>54.65</v>
      </c>
      <c r="F184" s="9">
        <v>0</v>
      </c>
      <c r="G184" s="9">
        <v>0</v>
      </c>
      <c r="H184" s="6">
        <v>1</v>
      </c>
      <c r="I184" s="9">
        <f t="shared" si="10"/>
        <v>0</v>
      </c>
      <c r="J184" s="9">
        <f t="shared" si="11"/>
        <v>0</v>
      </c>
      <c r="K184" s="6">
        <v>1421</v>
      </c>
      <c r="L184" s="6">
        <f t="shared" si="12"/>
        <v>3877</v>
      </c>
      <c r="M184" s="6">
        <f t="shared" si="13"/>
        <v>0</v>
      </c>
      <c r="N184" s="11">
        <f t="shared" si="14"/>
        <v>0</v>
      </c>
    </row>
    <row r="185" spans="1:14">
      <c r="A185" s="6" t="s">
        <v>58</v>
      </c>
      <c r="B185" s="6">
        <v>6460</v>
      </c>
      <c r="C185" s="8">
        <v>0.50983427120000002</v>
      </c>
      <c r="D185" s="9">
        <v>0.30299999999999999</v>
      </c>
      <c r="E185" s="9">
        <v>54.65</v>
      </c>
      <c r="F185" s="9">
        <v>0</v>
      </c>
      <c r="G185" s="9">
        <v>0</v>
      </c>
      <c r="H185" s="6">
        <v>1</v>
      </c>
      <c r="I185" s="9">
        <f t="shared" si="10"/>
        <v>0</v>
      </c>
      <c r="J185" s="9">
        <f t="shared" si="11"/>
        <v>0</v>
      </c>
      <c r="K185" s="6">
        <v>318</v>
      </c>
      <c r="L185" s="6">
        <f t="shared" si="12"/>
        <v>868</v>
      </c>
      <c r="M185" s="6">
        <f t="shared" si="13"/>
        <v>0</v>
      </c>
      <c r="N185" s="11">
        <f t="shared" si="14"/>
        <v>0</v>
      </c>
    </row>
    <row r="186" spans="1:14">
      <c r="A186" s="6" t="s">
        <v>58</v>
      </c>
      <c r="B186" s="6">
        <v>6170</v>
      </c>
      <c r="C186" s="8">
        <v>2.1816259034000001</v>
      </c>
      <c r="D186" s="9">
        <v>0.30299999999999999</v>
      </c>
      <c r="E186" s="9">
        <v>54.65</v>
      </c>
      <c r="F186" s="9">
        <v>0</v>
      </c>
      <c r="G186" s="9">
        <v>0</v>
      </c>
      <c r="H186" s="6">
        <v>1</v>
      </c>
      <c r="I186" s="9">
        <f t="shared" si="10"/>
        <v>0</v>
      </c>
      <c r="J186" s="9">
        <f t="shared" si="11"/>
        <v>0</v>
      </c>
      <c r="K186" s="6">
        <v>1361</v>
      </c>
      <c r="L186" s="6">
        <f t="shared" si="12"/>
        <v>3713</v>
      </c>
      <c r="M186" s="6">
        <f t="shared" si="13"/>
        <v>0</v>
      </c>
      <c r="N186" s="11">
        <f t="shared" si="14"/>
        <v>0</v>
      </c>
    </row>
    <row r="187" spans="1:14">
      <c r="A187" s="6" t="s">
        <v>58</v>
      </c>
      <c r="B187" s="6">
        <v>6410</v>
      </c>
      <c r="C187" s="8">
        <v>0.32670445139999998</v>
      </c>
      <c r="D187" s="9">
        <v>0.30299999999999999</v>
      </c>
      <c r="E187" s="9">
        <v>54.65</v>
      </c>
      <c r="F187" s="9">
        <v>0</v>
      </c>
      <c r="G187" s="9">
        <v>0</v>
      </c>
      <c r="H187" s="6">
        <v>1</v>
      </c>
      <c r="I187" s="9">
        <f t="shared" si="10"/>
        <v>0</v>
      </c>
      <c r="J187" s="9">
        <f t="shared" si="11"/>
        <v>0</v>
      </c>
      <c r="K187" s="6">
        <v>204</v>
      </c>
      <c r="L187" s="6">
        <f t="shared" si="12"/>
        <v>556</v>
      </c>
      <c r="M187" s="6">
        <f t="shared" si="13"/>
        <v>0</v>
      </c>
      <c r="N187" s="11">
        <f t="shared" si="14"/>
        <v>0</v>
      </c>
    </row>
    <row r="188" spans="1:14">
      <c r="A188" s="6" t="s">
        <v>58</v>
      </c>
      <c r="B188" s="6">
        <v>6460</v>
      </c>
      <c r="C188" s="8">
        <v>1.0482682002000001</v>
      </c>
      <c r="D188" s="9">
        <v>0.30299999999999999</v>
      </c>
      <c r="E188" s="9">
        <v>54.65</v>
      </c>
      <c r="F188" s="9">
        <v>0</v>
      </c>
      <c r="G188" s="9">
        <v>0</v>
      </c>
      <c r="H188" s="6">
        <v>1</v>
      </c>
      <c r="I188" s="9">
        <f t="shared" si="10"/>
        <v>0</v>
      </c>
      <c r="J188" s="9">
        <f t="shared" si="11"/>
        <v>0</v>
      </c>
      <c r="K188" s="6">
        <v>654</v>
      </c>
      <c r="L188" s="6">
        <f t="shared" si="12"/>
        <v>1784</v>
      </c>
      <c r="M188" s="6">
        <f t="shared" si="13"/>
        <v>0</v>
      </c>
      <c r="N188" s="11">
        <f t="shared" si="14"/>
        <v>0</v>
      </c>
    </row>
    <row r="189" spans="1:14">
      <c r="A189" s="6" t="s">
        <v>58</v>
      </c>
      <c r="B189" s="6">
        <v>6410</v>
      </c>
      <c r="C189" s="8">
        <v>4.3054247062000002</v>
      </c>
      <c r="D189" s="9">
        <v>0.30299999999999999</v>
      </c>
      <c r="E189" s="9">
        <v>54.65</v>
      </c>
      <c r="F189" s="9">
        <v>0</v>
      </c>
      <c r="G189" s="9">
        <v>0</v>
      </c>
      <c r="H189" s="6">
        <v>1</v>
      </c>
      <c r="I189" s="9">
        <f t="shared" si="10"/>
        <v>0</v>
      </c>
      <c r="J189" s="9">
        <f t="shared" si="11"/>
        <v>0</v>
      </c>
      <c r="K189" s="6">
        <v>2687</v>
      </c>
      <c r="L189" s="6">
        <f t="shared" si="12"/>
        <v>7328</v>
      </c>
      <c r="M189" s="6">
        <f t="shared" si="13"/>
        <v>0</v>
      </c>
      <c r="N189" s="11">
        <f t="shared" si="14"/>
        <v>0</v>
      </c>
    </row>
    <row r="190" spans="1:14">
      <c r="A190" s="6" t="s">
        <v>58</v>
      </c>
      <c r="B190" s="6">
        <v>3200</v>
      </c>
      <c r="C190" s="8">
        <v>1.15006273E-2</v>
      </c>
      <c r="D190" s="9">
        <v>0.4</v>
      </c>
      <c r="E190" s="9">
        <v>54.65</v>
      </c>
      <c r="F190" s="9">
        <v>1.2</v>
      </c>
      <c r="G190" s="9">
        <v>6.4000000000000001E-2</v>
      </c>
      <c r="H190" s="6">
        <v>1</v>
      </c>
      <c r="I190" s="9">
        <f t="shared" si="10"/>
        <v>1.2</v>
      </c>
      <c r="J190" s="9">
        <f t="shared" si="11"/>
        <v>6.4000000000000001E-2</v>
      </c>
      <c r="K190" s="6">
        <v>9</v>
      </c>
      <c r="L190" s="6">
        <f t="shared" si="12"/>
        <v>26</v>
      </c>
      <c r="M190" s="6">
        <f t="shared" si="13"/>
        <v>0</v>
      </c>
      <c r="N190" s="11">
        <f t="shared" si="14"/>
        <v>0</v>
      </c>
    </row>
    <row r="191" spans="1:14">
      <c r="A191" s="6" t="s">
        <v>58</v>
      </c>
      <c r="B191" s="6">
        <v>6120</v>
      </c>
      <c r="C191" s="8">
        <v>2.79865E-5</v>
      </c>
      <c r="D191" s="9">
        <v>0.30299999999999999</v>
      </c>
      <c r="E191" s="9">
        <v>54.65</v>
      </c>
      <c r="F191" s="9">
        <v>0</v>
      </c>
      <c r="G191" s="9">
        <v>0</v>
      </c>
      <c r="H191" s="6">
        <v>1</v>
      </c>
      <c r="I191" s="9">
        <f t="shared" si="10"/>
        <v>0</v>
      </c>
      <c r="J191" s="9">
        <f t="shared" si="11"/>
        <v>0</v>
      </c>
      <c r="K191" s="6">
        <v>0</v>
      </c>
      <c r="L191" s="6">
        <f t="shared" si="12"/>
        <v>0</v>
      </c>
      <c r="M191" s="6">
        <f t="shared" si="13"/>
        <v>0</v>
      </c>
      <c r="N191" s="11">
        <f t="shared" si="14"/>
        <v>0</v>
      </c>
    </row>
    <row r="192" spans="1:14">
      <c r="A192" s="6" t="s">
        <v>58</v>
      </c>
      <c r="B192" s="6">
        <v>6460</v>
      </c>
      <c r="C192" s="8">
        <v>0.34153648460000002</v>
      </c>
      <c r="D192" s="9">
        <v>0.30299999999999999</v>
      </c>
      <c r="E192" s="9">
        <v>54.65</v>
      </c>
      <c r="F192" s="9">
        <v>0</v>
      </c>
      <c r="G192" s="9">
        <v>0</v>
      </c>
      <c r="H192" s="6">
        <v>1</v>
      </c>
      <c r="I192" s="9">
        <f t="shared" si="10"/>
        <v>0</v>
      </c>
      <c r="J192" s="9">
        <f t="shared" si="11"/>
        <v>0</v>
      </c>
      <c r="K192" s="6">
        <v>213</v>
      </c>
      <c r="L192" s="6">
        <f t="shared" si="12"/>
        <v>581</v>
      </c>
      <c r="M192" s="6">
        <f t="shared" si="13"/>
        <v>0</v>
      </c>
      <c r="N192" s="11">
        <f t="shared" si="14"/>
        <v>0</v>
      </c>
    </row>
    <row r="193" spans="1:14">
      <c r="A193" s="6" t="s">
        <v>58</v>
      </c>
      <c r="B193" s="6">
        <v>6410</v>
      </c>
      <c r="C193" s="8">
        <v>0.41642585539999999</v>
      </c>
      <c r="D193" s="9">
        <v>0.30299999999999999</v>
      </c>
      <c r="E193" s="9">
        <v>54.65</v>
      </c>
      <c r="F193" s="9">
        <v>0</v>
      </c>
      <c r="G193" s="9">
        <v>0</v>
      </c>
      <c r="H193" s="6">
        <v>1</v>
      </c>
      <c r="I193" s="9">
        <f t="shared" si="10"/>
        <v>0</v>
      </c>
      <c r="J193" s="9">
        <f t="shared" si="11"/>
        <v>0</v>
      </c>
      <c r="K193" s="6">
        <v>260</v>
      </c>
      <c r="L193" s="6">
        <f t="shared" si="12"/>
        <v>709</v>
      </c>
      <c r="M193" s="6">
        <f t="shared" si="13"/>
        <v>0</v>
      </c>
      <c r="N193" s="11">
        <f t="shared" si="14"/>
        <v>0</v>
      </c>
    </row>
    <row r="194" spans="1:14">
      <c r="A194" s="6" t="s">
        <v>58</v>
      </c>
      <c r="B194" s="6">
        <v>6410</v>
      </c>
      <c r="C194" s="8">
        <v>2.4614377000000002E-3</v>
      </c>
      <c r="D194" s="9">
        <v>0.30299999999999999</v>
      </c>
      <c r="E194" s="9">
        <v>54.65</v>
      </c>
      <c r="F194" s="9">
        <v>0</v>
      </c>
      <c r="G194" s="9">
        <v>0</v>
      </c>
      <c r="H194" s="6">
        <v>1</v>
      </c>
      <c r="I194" s="9">
        <f t="shared" si="10"/>
        <v>0</v>
      </c>
      <c r="J194" s="9">
        <f t="shared" si="11"/>
        <v>0</v>
      </c>
      <c r="K194" s="6">
        <v>2</v>
      </c>
      <c r="L194" s="6">
        <f t="shared" si="12"/>
        <v>4</v>
      </c>
      <c r="M194" s="6">
        <f t="shared" si="13"/>
        <v>0</v>
      </c>
      <c r="N194" s="11">
        <f t="shared" si="14"/>
        <v>0</v>
      </c>
    </row>
    <row r="195" spans="1:14">
      <c r="A195" s="6" t="s">
        <v>58</v>
      </c>
      <c r="B195" s="6">
        <v>6460</v>
      </c>
      <c r="C195" s="8">
        <v>0.21260507849999999</v>
      </c>
      <c r="D195" s="9">
        <v>0.30299999999999999</v>
      </c>
      <c r="E195" s="9">
        <v>54.65</v>
      </c>
      <c r="F195" s="9">
        <v>0</v>
      </c>
      <c r="G195" s="9">
        <v>0</v>
      </c>
      <c r="H195" s="6">
        <v>1</v>
      </c>
      <c r="I195" s="9">
        <f t="shared" ref="I195:I258" si="15">F195</f>
        <v>0</v>
      </c>
      <c r="J195" s="9">
        <f t="shared" ref="J195:J258" si="16">G195</f>
        <v>0</v>
      </c>
      <c r="K195" s="6">
        <v>133</v>
      </c>
      <c r="L195" s="6">
        <f t="shared" ref="L195:L258" si="17">ROUND(E195*D195*C195*102.79,0)</f>
        <v>362</v>
      </c>
      <c r="M195" s="6">
        <f t="shared" ref="M195:M258" si="18">ROUND(I195*L195*0.002205,0)</f>
        <v>0</v>
      </c>
      <c r="N195" s="11">
        <f t="shared" ref="N195:N258" si="19">ROUND(J195*L195*0.002205,1)</f>
        <v>0</v>
      </c>
    </row>
    <row r="196" spans="1:14">
      <c r="A196" s="6" t="s">
        <v>58</v>
      </c>
      <c r="B196" s="6">
        <v>6460</v>
      </c>
      <c r="C196" s="8">
        <v>0.75772848120000003</v>
      </c>
      <c r="D196" s="9">
        <v>0.30299999999999999</v>
      </c>
      <c r="E196" s="9">
        <v>54.65</v>
      </c>
      <c r="F196" s="9">
        <v>0</v>
      </c>
      <c r="G196" s="9">
        <v>0</v>
      </c>
      <c r="H196" s="6">
        <v>1</v>
      </c>
      <c r="I196" s="9">
        <f t="shared" si="15"/>
        <v>0</v>
      </c>
      <c r="J196" s="9">
        <f t="shared" si="16"/>
        <v>0</v>
      </c>
      <c r="K196" s="6">
        <v>473</v>
      </c>
      <c r="L196" s="6">
        <f t="shared" si="17"/>
        <v>1290</v>
      </c>
      <c r="M196" s="6">
        <f t="shared" si="18"/>
        <v>0</v>
      </c>
      <c r="N196" s="11">
        <f t="shared" si="19"/>
        <v>0</v>
      </c>
    </row>
    <row r="197" spans="1:14">
      <c r="A197" s="6" t="s">
        <v>58</v>
      </c>
      <c r="B197" s="6">
        <v>4200</v>
      </c>
      <c r="C197" s="8">
        <v>0.14943655459999999</v>
      </c>
      <c r="D197" s="9">
        <v>0.25800000000000001</v>
      </c>
      <c r="E197" s="9">
        <v>54.65</v>
      </c>
      <c r="F197" s="9">
        <v>0.7</v>
      </c>
      <c r="G197" s="9">
        <v>0.09</v>
      </c>
      <c r="H197" s="6">
        <v>1</v>
      </c>
      <c r="I197" s="9">
        <f t="shared" si="15"/>
        <v>0.7</v>
      </c>
      <c r="J197" s="9">
        <f t="shared" si="16"/>
        <v>0.09</v>
      </c>
      <c r="K197" s="6">
        <v>95</v>
      </c>
      <c r="L197" s="6">
        <f t="shared" si="17"/>
        <v>217</v>
      </c>
      <c r="M197" s="6">
        <f t="shared" si="18"/>
        <v>0</v>
      </c>
      <c r="N197" s="11">
        <f t="shared" si="19"/>
        <v>0</v>
      </c>
    </row>
    <row r="198" spans="1:14">
      <c r="A198" s="6" t="s">
        <v>58</v>
      </c>
      <c r="B198" s="6">
        <v>6170</v>
      </c>
      <c r="C198" s="8">
        <v>6.5068026000000001E-3</v>
      </c>
      <c r="D198" s="9">
        <v>0.30299999999999999</v>
      </c>
      <c r="E198" s="9">
        <v>54.65</v>
      </c>
      <c r="F198" s="9">
        <v>0</v>
      </c>
      <c r="G198" s="9">
        <v>0</v>
      </c>
      <c r="H198" s="6">
        <v>1</v>
      </c>
      <c r="I198" s="9">
        <f t="shared" si="15"/>
        <v>0</v>
      </c>
      <c r="J198" s="9">
        <f t="shared" si="16"/>
        <v>0</v>
      </c>
      <c r="K198" s="6">
        <v>4</v>
      </c>
      <c r="L198" s="6">
        <f t="shared" si="17"/>
        <v>11</v>
      </c>
      <c r="M198" s="6">
        <f t="shared" si="18"/>
        <v>0</v>
      </c>
      <c r="N198" s="11">
        <f t="shared" si="19"/>
        <v>0</v>
      </c>
    </row>
    <row r="199" spans="1:14">
      <c r="A199" s="6" t="s">
        <v>58</v>
      </c>
      <c r="B199" s="6">
        <v>1750</v>
      </c>
      <c r="C199" s="8">
        <v>1.19419234E-2</v>
      </c>
      <c r="D199" s="9">
        <v>0.752</v>
      </c>
      <c r="E199" s="9">
        <v>54.65</v>
      </c>
      <c r="F199" s="9">
        <v>1.8</v>
      </c>
      <c r="G199" s="9">
        <v>0.47799999999999998</v>
      </c>
      <c r="H199" s="6">
        <v>1</v>
      </c>
      <c r="I199" s="9">
        <f t="shared" si="15"/>
        <v>1.8</v>
      </c>
      <c r="J199" s="9">
        <f t="shared" si="16"/>
        <v>0.47799999999999998</v>
      </c>
      <c r="K199" s="6">
        <v>8118</v>
      </c>
      <c r="L199" s="6">
        <f t="shared" si="17"/>
        <v>50</v>
      </c>
      <c r="M199" s="6">
        <f t="shared" si="18"/>
        <v>0</v>
      </c>
      <c r="N199" s="11">
        <f t="shared" si="19"/>
        <v>0.1</v>
      </c>
    </row>
    <row r="200" spans="1:14">
      <c r="A200" s="6" t="s">
        <v>58</v>
      </c>
      <c r="B200" s="6">
        <v>6460</v>
      </c>
      <c r="C200" s="8">
        <v>4.7621384000000001E-3</v>
      </c>
      <c r="D200" s="9">
        <v>0.30299999999999999</v>
      </c>
      <c r="E200" s="9">
        <v>54.65</v>
      </c>
      <c r="F200" s="9">
        <v>0</v>
      </c>
      <c r="G200" s="9">
        <v>0</v>
      </c>
      <c r="H200" s="6">
        <v>1</v>
      </c>
      <c r="I200" s="9">
        <f t="shared" si="15"/>
        <v>0</v>
      </c>
      <c r="J200" s="9">
        <f t="shared" si="16"/>
        <v>0</v>
      </c>
      <c r="K200" s="6">
        <v>3</v>
      </c>
      <c r="L200" s="6">
        <f t="shared" si="17"/>
        <v>8</v>
      </c>
      <c r="M200" s="6">
        <f t="shared" si="18"/>
        <v>0</v>
      </c>
      <c r="N200" s="11">
        <f t="shared" si="19"/>
        <v>0</v>
      </c>
    </row>
    <row r="201" spans="1:14">
      <c r="A201" s="6" t="s">
        <v>58</v>
      </c>
      <c r="B201" s="6">
        <v>6410</v>
      </c>
      <c r="C201" s="8">
        <v>10.7757879775</v>
      </c>
      <c r="D201" s="9">
        <v>0.30299999999999999</v>
      </c>
      <c r="E201" s="9">
        <v>54.65</v>
      </c>
      <c r="F201" s="9">
        <v>0</v>
      </c>
      <c r="G201" s="9">
        <v>0</v>
      </c>
      <c r="H201" s="6">
        <v>1</v>
      </c>
      <c r="I201" s="9">
        <f t="shared" si="15"/>
        <v>0</v>
      </c>
      <c r="J201" s="9">
        <f t="shared" si="16"/>
        <v>0</v>
      </c>
      <c r="K201" s="6">
        <v>6724</v>
      </c>
      <c r="L201" s="6">
        <f t="shared" si="17"/>
        <v>18341</v>
      </c>
      <c r="M201" s="6">
        <f t="shared" si="18"/>
        <v>0</v>
      </c>
      <c r="N201" s="11">
        <f t="shared" si="19"/>
        <v>0</v>
      </c>
    </row>
    <row r="202" spans="1:14">
      <c r="A202" s="6" t="s">
        <v>58</v>
      </c>
      <c r="B202" s="6">
        <v>6460</v>
      </c>
      <c r="C202" s="8">
        <v>2.8517754794000001</v>
      </c>
      <c r="D202" s="9">
        <v>0.30299999999999999</v>
      </c>
      <c r="E202" s="9">
        <v>54.65</v>
      </c>
      <c r="F202" s="9">
        <v>0</v>
      </c>
      <c r="G202" s="9">
        <v>0</v>
      </c>
      <c r="H202" s="6">
        <v>1</v>
      </c>
      <c r="I202" s="9">
        <f t="shared" si="15"/>
        <v>0</v>
      </c>
      <c r="J202" s="9">
        <f t="shared" si="16"/>
        <v>0</v>
      </c>
      <c r="K202" s="6">
        <v>1780</v>
      </c>
      <c r="L202" s="6">
        <f t="shared" si="17"/>
        <v>4854</v>
      </c>
      <c r="M202" s="6">
        <f t="shared" si="18"/>
        <v>0</v>
      </c>
      <c r="N202" s="11">
        <f t="shared" si="19"/>
        <v>0</v>
      </c>
    </row>
    <row r="203" spans="1:14">
      <c r="A203" s="6" t="s">
        <v>58</v>
      </c>
      <c r="B203" s="6">
        <v>1750</v>
      </c>
      <c r="C203" s="8">
        <v>7.2988749999999998E-4</v>
      </c>
      <c r="D203" s="9">
        <v>0.752</v>
      </c>
      <c r="E203" s="9">
        <v>54.65</v>
      </c>
      <c r="F203" s="9">
        <v>1.8</v>
      </c>
      <c r="G203" s="9">
        <v>0.47799999999999998</v>
      </c>
      <c r="H203" s="6">
        <v>0</v>
      </c>
      <c r="I203" s="9">
        <f t="shared" si="15"/>
        <v>1.8</v>
      </c>
      <c r="J203" s="9">
        <f t="shared" si="16"/>
        <v>0.47799999999999998</v>
      </c>
      <c r="K203" s="6">
        <v>109</v>
      </c>
      <c r="L203" s="6">
        <f t="shared" si="17"/>
        <v>3</v>
      </c>
      <c r="M203" s="6">
        <f t="shared" si="18"/>
        <v>0</v>
      </c>
      <c r="N203" s="11">
        <f t="shared" si="19"/>
        <v>0</v>
      </c>
    </row>
    <row r="204" spans="1:14">
      <c r="A204" s="6" t="s">
        <v>58</v>
      </c>
      <c r="B204" s="6">
        <v>6410</v>
      </c>
      <c r="C204" s="8">
        <v>0.63260037540000003</v>
      </c>
      <c r="D204" s="9">
        <v>0.30299999999999999</v>
      </c>
      <c r="E204" s="9">
        <v>54.65</v>
      </c>
      <c r="F204" s="9">
        <v>0</v>
      </c>
      <c r="G204" s="9">
        <v>0</v>
      </c>
      <c r="H204" s="6">
        <v>1</v>
      </c>
      <c r="I204" s="9">
        <f t="shared" si="15"/>
        <v>0</v>
      </c>
      <c r="J204" s="9">
        <f t="shared" si="16"/>
        <v>0</v>
      </c>
      <c r="K204" s="6">
        <v>395</v>
      </c>
      <c r="L204" s="6">
        <f t="shared" si="17"/>
        <v>1077</v>
      </c>
      <c r="M204" s="6">
        <f t="shared" si="18"/>
        <v>0</v>
      </c>
      <c r="N204" s="11">
        <f t="shared" si="19"/>
        <v>0</v>
      </c>
    </row>
    <row r="205" spans="1:14">
      <c r="A205" s="6" t="s">
        <v>58</v>
      </c>
      <c r="B205" s="6">
        <v>6410</v>
      </c>
      <c r="C205" s="8">
        <v>6.9915334100000004E-2</v>
      </c>
      <c r="D205" s="9">
        <v>0.30299999999999999</v>
      </c>
      <c r="E205" s="9">
        <v>54.65</v>
      </c>
      <c r="F205" s="9">
        <v>0</v>
      </c>
      <c r="G205" s="9">
        <v>0</v>
      </c>
      <c r="H205" s="6">
        <v>1</v>
      </c>
      <c r="I205" s="9">
        <f t="shared" si="15"/>
        <v>0</v>
      </c>
      <c r="J205" s="9">
        <f t="shared" si="16"/>
        <v>0</v>
      </c>
      <c r="K205" s="6">
        <v>44</v>
      </c>
      <c r="L205" s="6">
        <f t="shared" si="17"/>
        <v>119</v>
      </c>
      <c r="M205" s="6">
        <f t="shared" si="18"/>
        <v>0</v>
      </c>
      <c r="N205" s="11">
        <f t="shared" si="19"/>
        <v>0</v>
      </c>
    </row>
    <row r="206" spans="1:14">
      <c r="A206" s="6" t="s">
        <v>58</v>
      </c>
      <c r="B206" s="6">
        <v>6410</v>
      </c>
      <c r="C206" s="8">
        <v>1.37649785E-2</v>
      </c>
      <c r="D206" s="9">
        <v>0.30299999999999999</v>
      </c>
      <c r="E206" s="9">
        <v>54.65</v>
      </c>
      <c r="F206" s="9">
        <v>0</v>
      </c>
      <c r="G206" s="9">
        <v>0</v>
      </c>
      <c r="H206" s="6">
        <v>1</v>
      </c>
      <c r="I206" s="9">
        <f t="shared" si="15"/>
        <v>0</v>
      </c>
      <c r="J206" s="9">
        <f t="shared" si="16"/>
        <v>0</v>
      </c>
      <c r="K206" s="6">
        <v>9</v>
      </c>
      <c r="L206" s="6">
        <f t="shared" si="17"/>
        <v>23</v>
      </c>
      <c r="M206" s="6">
        <f t="shared" si="18"/>
        <v>0</v>
      </c>
      <c r="N206" s="11">
        <f t="shared" si="19"/>
        <v>0</v>
      </c>
    </row>
    <row r="207" spans="1:14">
      <c r="A207" s="6" t="s">
        <v>58</v>
      </c>
      <c r="B207" s="6">
        <v>6410</v>
      </c>
      <c r="C207" s="8">
        <v>9.8514077699999994E-2</v>
      </c>
      <c r="D207" s="9">
        <v>0.30299999999999999</v>
      </c>
      <c r="E207" s="9">
        <v>54.65</v>
      </c>
      <c r="F207" s="9">
        <v>0</v>
      </c>
      <c r="G207" s="9">
        <v>0</v>
      </c>
      <c r="H207" s="6">
        <v>1</v>
      </c>
      <c r="I207" s="9">
        <f t="shared" si="15"/>
        <v>0</v>
      </c>
      <c r="J207" s="9">
        <f t="shared" si="16"/>
        <v>0</v>
      </c>
      <c r="K207" s="6">
        <v>61</v>
      </c>
      <c r="L207" s="6">
        <f t="shared" si="17"/>
        <v>168</v>
      </c>
      <c r="M207" s="6">
        <f t="shared" si="18"/>
        <v>0</v>
      </c>
      <c r="N207" s="11">
        <f t="shared" si="19"/>
        <v>0</v>
      </c>
    </row>
    <row r="208" spans="1:14">
      <c r="A208" s="6" t="s">
        <v>58</v>
      </c>
      <c r="B208" s="6">
        <v>3200</v>
      </c>
      <c r="C208" s="8">
        <v>0.47724519240000002</v>
      </c>
      <c r="D208" s="9">
        <v>0.4</v>
      </c>
      <c r="E208" s="9">
        <v>54.65</v>
      </c>
      <c r="F208" s="9">
        <v>1.2</v>
      </c>
      <c r="G208" s="9">
        <v>6.4000000000000001E-2</v>
      </c>
      <c r="H208" s="6">
        <v>1</v>
      </c>
      <c r="I208" s="9">
        <f t="shared" si="15"/>
        <v>1.2</v>
      </c>
      <c r="J208" s="9">
        <f t="shared" si="16"/>
        <v>6.4000000000000001E-2</v>
      </c>
      <c r="K208" s="6">
        <v>393</v>
      </c>
      <c r="L208" s="6">
        <f t="shared" si="17"/>
        <v>1072</v>
      </c>
      <c r="M208" s="6">
        <f t="shared" si="18"/>
        <v>3</v>
      </c>
      <c r="N208" s="11">
        <f t="shared" si="19"/>
        <v>0.2</v>
      </c>
    </row>
    <row r="209" spans="1:14">
      <c r="A209" s="6" t="s">
        <v>58</v>
      </c>
      <c r="B209" s="6">
        <v>6410</v>
      </c>
      <c r="C209" s="8">
        <v>1.1126075841</v>
      </c>
      <c r="D209" s="9">
        <v>0.30299999999999999</v>
      </c>
      <c r="E209" s="9">
        <v>54.65</v>
      </c>
      <c r="F209" s="9">
        <v>0</v>
      </c>
      <c r="G209" s="9">
        <v>0</v>
      </c>
      <c r="H209" s="6">
        <v>1</v>
      </c>
      <c r="I209" s="9">
        <f t="shared" si="15"/>
        <v>0</v>
      </c>
      <c r="J209" s="9">
        <f t="shared" si="16"/>
        <v>0</v>
      </c>
      <c r="K209" s="6">
        <v>694</v>
      </c>
      <c r="L209" s="6">
        <f t="shared" si="17"/>
        <v>1894</v>
      </c>
      <c r="M209" s="6">
        <f t="shared" si="18"/>
        <v>0</v>
      </c>
      <c r="N209" s="11">
        <f t="shared" si="19"/>
        <v>0</v>
      </c>
    </row>
    <row r="210" spans="1:14">
      <c r="A210" s="6" t="s">
        <v>58</v>
      </c>
      <c r="B210" s="6">
        <v>6170</v>
      </c>
      <c r="C210" s="8">
        <v>1.1180734814</v>
      </c>
      <c r="D210" s="9">
        <v>0.30299999999999999</v>
      </c>
      <c r="E210" s="9">
        <v>54.65</v>
      </c>
      <c r="F210" s="9">
        <v>0</v>
      </c>
      <c r="G210" s="9">
        <v>0</v>
      </c>
      <c r="H210" s="6">
        <v>1</v>
      </c>
      <c r="I210" s="9">
        <f t="shared" si="15"/>
        <v>0</v>
      </c>
      <c r="J210" s="9">
        <f t="shared" si="16"/>
        <v>0</v>
      </c>
      <c r="K210" s="6">
        <v>698</v>
      </c>
      <c r="L210" s="6">
        <f t="shared" si="17"/>
        <v>1903</v>
      </c>
      <c r="M210" s="6">
        <f t="shared" si="18"/>
        <v>0</v>
      </c>
      <c r="N210" s="11">
        <f t="shared" si="19"/>
        <v>0</v>
      </c>
    </row>
    <row r="211" spans="1:14">
      <c r="A211" s="6" t="s">
        <v>58</v>
      </c>
      <c r="B211" s="6">
        <v>6410</v>
      </c>
      <c r="C211" s="8">
        <v>3.8031783800000003E-2</v>
      </c>
      <c r="D211" s="9">
        <v>0.30299999999999999</v>
      </c>
      <c r="E211" s="9">
        <v>54.65</v>
      </c>
      <c r="F211" s="9">
        <v>0</v>
      </c>
      <c r="G211" s="9">
        <v>0</v>
      </c>
      <c r="H211" s="6">
        <v>1</v>
      </c>
      <c r="I211" s="9">
        <f t="shared" si="15"/>
        <v>0</v>
      </c>
      <c r="J211" s="9">
        <f t="shared" si="16"/>
        <v>0</v>
      </c>
      <c r="K211" s="6">
        <v>24</v>
      </c>
      <c r="L211" s="6">
        <f t="shared" si="17"/>
        <v>65</v>
      </c>
      <c r="M211" s="6">
        <f t="shared" si="18"/>
        <v>0</v>
      </c>
      <c r="N211" s="11">
        <f t="shared" si="19"/>
        <v>0</v>
      </c>
    </row>
    <row r="212" spans="1:14">
      <c r="A212" s="6" t="s">
        <v>58</v>
      </c>
      <c r="B212" s="6">
        <v>6170</v>
      </c>
      <c r="C212" s="8">
        <v>0.4892929352</v>
      </c>
      <c r="D212" s="9">
        <v>0.30299999999999999</v>
      </c>
      <c r="E212" s="9">
        <v>54.65</v>
      </c>
      <c r="F212" s="9">
        <v>0</v>
      </c>
      <c r="G212" s="9">
        <v>0</v>
      </c>
      <c r="H212" s="6">
        <v>1</v>
      </c>
      <c r="I212" s="9">
        <f t="shared" si="15"/>
        <v>0</v>
      </c>
      <c r="J212" s="9">
        <f t="shared" si="16"/>
        <v>0</v>
      </c>
      <c r="K212" s="6">
        <v>305</v>
      </c>
      <c r="L212" s="6">
        <f t="shared" si="17"/>
        <v>833</v>
      </c>
      <c r="M212" s="6">
        <f t="shared" si="18"/>
        <v>0</v>
      </c>
      <c r="N212" s="11">
        <f t="shared" si="19"/>
        <v>0</v>
      </c>
    </row>
    <row r="213" spans="1:14">
      <c r="A213" s="6" t="s">
        <v>58</v>
      </c>
      <c r="B213" s="6">
        <v>6460</v>
      </c>
      <c r="C213" s="8">
        <v>9.5704498020000006</v>
      </c>
      <c r="D213" s="9">
        <v>0.30299999999999999</v>
      </c>
      <c r="E213" s="9">
        <v>54.65</v>
      </c>
      <c r="F213" s="9">
        <v>0</v>
      </c>
      <c r="G213" s="9">
        <v>0</v>
      </c>
      <c r="H213" s="6">
        <v>1</v>
      </c>
      <c r="I213" s="9">
        <f t="shared" si="15"/>
        <v>0</v>
      </c>
      <c r="J213" s="9">
        <f t="shared" si="16"/>
        <v>0</v>
      </c>
      <c r="K213" s="6">
        <v>6404</v>
      </c>
      <c r="L213" s="6">
        <f t="shared" si="17"/>
        <v>16290</v>
      </c>
      <c r="M213" s="6">
        <f t="shared" si="18"/>
        <v>0</v>
      </c>
      <c r="N213" s="11">
        <f t="shared" si="19"/>
        <v>0</v>
      </c>
    </row>
    <row r="214" spans="1:14">
      <c r="A214" s="6" t="s">
        <v>58</v>
      </c>
      <c r="B214" s="6">
        <v>6460</v>
      </c>
      <c r="C214" s="8">
        <v>18.707140843800001</v>
      </c>
      <c r="D214" s="9">
        <v>0.30299999999999999</v>
      </c>
      <c r="E214" s="9">
        <v>54.65</v>
      </c>
      <c r="F214" s="9">
        <v>0</v>
      </c>
      <c r="G214" s="9">
        <v>0</v>
      </c>
      <c r="H214" s="6">
        <v>1</v>
      </c>
      <c r="I214" s="9">
        <f t="shared" si="15"/>
        <v>0</v>
      </c>
      <c r="J214" s="9">
        <f t="shared" si="16"/>
        <v>0</v>
      </c>
      <c r="K214" s="6">
        <v>11674</v>
      </c>
      <c r="L214" s="6">
        <f t="shared" si="17"/>
        <v>31841</v>
      </c>
      <c r="M214" s="6">
        <f t="shared" si="18"/>
        <v>0</v>
      </c>
      <c r="N214" s="11">
        <f t="shared" si="19"/>
        <v>0</v>
      </c>
    </row>
    <row r="215" spans="1:14">
      <c r="A215" s="6" t="s">
        <v>58</v>
      </c>
      <c r="B215" s="6">
        <v>6170</v>
      </c>
      <c r="C215" s="8">
        <v>0.59865475830000003</v>
      </c>
      <c r="D215" s="9">
        <v>0.30299999999999999</v>
      </c>
      <c r="E215" s="9">
        <v>54.65</v>
      </c>
      <c r="F215" s="9">
        <v>0</v>
      </c>
      <c r="G215" s="9">
        <v>0</v>
      </c>
      <c r="H215" s="6">
        <v>1</v>
      </c>
      <c r="I215" s="9">
        <f t="shared" si="15"/>
        <v>0</v>
      </c>
      <c r="J215" s="9">
        <f t="shared" si="16"/>
        <v>0</v>
      </c>
      <c r="K215" s="6">
        <v>374</v>
      </c>
      <c r="L215" s="6">
        <f t="shared" si="17"/>
        <v>1019</v>
      </c>
      <c r="M215" s="6">
        <f t="shared" si="18"/>
        <v>0</v>
      </c>
      <c r="N215" s="11">
        <f t="shared" si="19"/>
        <v>0</v>
      </c>
    </row>
    <row r="216" spans="1:14">
      <c r="A216" s="6" t="s">
        <v>58</v>
      </c>
      <c r="B216" s="6">
        <v>6460</v>
      </c>
      <c r="C216" s="8">
        <v>0.63981275780000002</v>
      </c>
      <c r="D216" s="9">
        <v>0.30299999999999999</v>
      </c>
      <c r="E216" s="9">
        <v>54.65</v>
      </c>
      <c r="F216" s="9">
        <v>0</v>
      </c>
      <c r="G216" s="9">
        <v>0</v>
      </c>
      <c r="H216" s="6">
        <v>1</v>
      </c>
      <c r="I216" s="9">
        <f t="shared" si="15"/>
        <v>0</v>
      </c>
      <c r="J216" s="9">
        <f t="shared" si="16"/>
        <v>0</v>
      </c>
      <c r="K216" s="6">
        <v>399</v>
      </c>
      <c r="L216" s="6">
        <f t="shared" si="17"/>
        <v>1089</v>
      </c>
      <c r="M216" s="6">
        <f t="shared" si="18"/>
        <v>0</v>
      </c>
      <c r="N216" s="11">
        <f t="shared" si="19"/>
        <v>0</v>
      </c>
    </row>
    <row r="217" spans="1:14">
      <c r="A217" s="6" t="s">
        <v>58</v>
      </c>
      <c r="B217" s="6">
        <v>6460</v>
      </c>
      <c r="C217" s="8">
        <v>6.2199409999999999E-4</v>
      </c>
      <c r="D217" s="9">
        <v>0.30299999999999999</v>
      </c>
      <c r="E217" s="9">
        <v>54.65</v>
      </c>
      <c r="F217" s="9">
        <v>0</v>
      </c>
      <c r="G217" s="9">
        <v>0</v>
      </c>
      <c r="H217" s="6">
        <v>1</v>
      </c>
      <c r="I217" s="9">
        <f t="shared" si="15"/>
        <v>0</v>
      </c>
      <c r="J217" s="9">
        <f t="shared" si="16"/>
        <v>0</v>
      </c>
      <c r="K217" s="6">
        <v>0</v>
      </c>
      <c r="L217" s="6">
        <f t="shared" si="17"/>
        <v>1</v>
      </c>
      <c r="M217" s="6">
        <f t="shared" si="18"/>
        <v>0</v>
      </c>
      <c r="N217" s="11">
        <f t="shared" si="19"/>
        <v>0</v>
      </c>
    </row>
    <row r="218" spans="1:14">
      <c r="A218" s="6" t="s">
        <v>58</v>
      </c>
      <c r="B218" s="6">
        <v>6410</v>
      </c>
      <c r="C218" s="8">
        <v>1.48849442E-2</v>
      </c>
      <c r="D218" s="9">
        <v>0.30299999999999999</v>
      </c>
      <c r="E218" s="9">
        <v>54.65</v>
      </c>
      <c r="F218" s="9">
        <v>0</v>
      </c>
      <c r="G218" s="9">
        <v>0</v>
      </c>
      <c r="H218" s="6">
        <v>1</v>
      </c>
      <c r="I218" s="9">
        <f t="shared" si="15"/>
        <v>0</v>
      </c>
      <c r="J218" s="9">
        <f t="shared" si="16"/>
        <v>0</v>
      </c>
      <c r="K218" s="6">
        <v>9</v>
      </c>
      <c r="L218" s="6">
        <f t="shared" si="17"/>
        <v>25</v>
      </c>
      <c r="M218" s="6">
        <f t="shared" si="18"/>
        <v>0</v>
      </c>
      <c r="N218" s="11">
        <f t="shared" si="19"/>
        <v>0</v>
      </c>
    </row>
    <row r="219" spans="1:14">
      <c r="A219" s="6" t="s">
        <v>58</v>
      </c>
      <c r="B219" s="6">
        <v>6460</v>
      </c>
      <c r="C219" s="8">
        <v>4.4653737200000002E-2</v>
      </c>
      <c r="D219" s="9">
        <v>0.30299999999999999</v>
      </c>
      <c r="E219" s="9">
        <v>54.65</v>
      </c>
      <c r="F219" s="9">
        <v>0</v>
      </c>
      <c r="G219" s="9">
        <v>0</v>
      </c>
      <c r="H219" s="6">
        <v>1</v>
      </c>
      <c r="I219" s="9">
        <f t="shared" si="15"/>
        <v>0</v>
      </c>
      <c r="J219" s="9">
        <f t="shared" si="16"/>
        <v>0</v>
      </c>
      <c r="K219" s="6">
        <v>28</v>
      </c>
      <c r="L219" s="6">
        <f t="shared" si="17"/>
        <v>76</v>
      </c>
      <c r="M219" s="6">
        <f t="shared" si="18"/>
        <v>0</v>
      </c>
      <c r="N219" s="11">
        <f t="shared" si="19"/>
        <v>0</v>
      </c>
    </row>
    <row r="220" spans="1:14">
      <c r="A220" s="6" t="s">
        <v>58</v>
      </c>
      <c r="B220" s="6">
        <v>6410</v>
      </c>
      <c r="C220" s="8">
        <v>2.9839404000000002E-3</v>
      </c>
      <c r="D220" s="9">
        <v>0.30299999999999999</v>
      </c>
      <c r="E220" s="9">
        <v>54.65</v>
      </c>
      <c r="F220" s="9">
        <v>0</v>
      </c>
      <c r="G220" s="9">
        <v>0</v>
      </c>
      <c r="H220" s="6">
        <v>1</v>
      </c>
      <c r="I220" s="9">
        <f t="shared" si="15"/>
        <v>0</v>
      </c>
      <c r="J220" s="9">
        <f t="shared" si="16"/>
        <v>0</v>
      </c>
      <c r="K220" s="6">
        <v>2</v>
      </c>
      <c r="L220" s="6">
        <f t="shared" si="17"/>
        <v>5</v>
      </c>
      <c r="M220" s="6">
        <f t="shared" si="18"/>
        <v>0</v>
      </c>
      <c r="N220" s="11">
        <f t="shared" si="19"/>
        <v>0</v>
      </c>
    </row>
    <row r="221" spans="1:14">
      <c r="A221" s="6" t="s">
        <v>58</v>
      </c>
      <c r="B221" s="6">
        <v>6170</v>
      </c>
      <c r="C221" s="8">
        <v>3.6539899069000001</v>
      </c>
      <c r="D221" s="9">
        <v>0.30299999999999999</v>
      </c>
      <c r="E221" s="9">
        <v>54.65</v>
      </c>
      <c r="F221" s="9">
        <v>0</v>
      </c>
      <c r="G221" s="9">
        <v>0</v>
      </c>
      <c r="H221" s="6">
        <v>1</v>
      </c>
      <c r="I221" s="9">
        <f t="shared" si="15"/>
        <v>0</v>
      </c>
      <c r="J221" s="9">
        <f t="shared" si="16"/>
        <v>0</v>
      </c>
      <c r="K221" s="6">
        <v>2280</v>
      </c>
      <c r="L221" s="6">
        <f t="shared" si="17"/>
        <v>6219</v>
      </c>
      <c r="M221" s="6">
        <f t="shared" si="18"/>
        <v>0</v>
      </c>
      <c r="N221" s="11">
        <f t="shared" si="19"/>
        <v>0</v>
      </c>
    </row>
    <row r="222" spans="1:14">
      <c r="A222" s="6" t="s">
        <v>58</v>
      </c>
      <c r="B222" s="6">
        <v>6460</v>
      </c>
      <c r="C222" s="8">
        <v>0.18669552480000001</v>
      </c>
      <c r="D222" s="9">
        <v>0.30299999999999999</v>
      </c>
      <c r="E222" s="9">
        <v>54.65</v>
      </c>
      <c r="F222" s="9">
        <v>0</v>
      </c>
      <c r="G222" s="9">
        <v>0</v>
      </c>
      <c r="H222" s="6">
        <v>1</v>
      </c>
      <c r="I222" s="9">
        <f t="shared" si="15"/>
        <v>0</v>
      </c>
      <c r="J222" s="9">
        <f t="shared" si="16"/>
        <v>0</v>
      </c>
      <c r="K222" s="6">
        <v>117</v>
      </c>
      <c r="L222" s="6">
        <f t="shared" si="17"/>
        <v>318</v>
      </c>
      <c r="M222" s="6">
        <f t="shared" si="18"/>
        <v>0</v>
      </c>
      <c r="N222" s="11">
        <f t="shared" si="19"/>
        <v>0</v>
      </c>
    </row>
    <row r="223" spans="1:14">
      <c r="A223" s="6" t="s">
        <v>58</v>
      </c>
      <c r="B223" s="6">
        <v>6410</v>
      </c>
      <c r="C223" s="8">
        <v>2.3251692310999998</v>
      </c>
      <c r="D223" s="9">
        <v>0.30299999999999999</v>
      </c>
      <c r="E223" s="9">
        <v>54.65</v>
      </c>
      <c r="F223" s="9">
        <v>0</v>
      </c>
      <c r="G223" s="9">
        <v>0</v>
      </c>
      <c r="H223" s="6">
        <v>1</v>
      </c>
      <c r="I223" s="9">
        <f t="shared" si="15"/>
        <v>0</v>
      </c>
      <c r="J223" s="9">
        <f t="shared" si="16"/>
        <v>0</v>
      </c>
      <c r="K223" s="6">
        <v>1451</v>
      </c>
      <c r="L223" s="6">
        <f t="shared" si="17"/>
        <v>3958</v>
      </c>
      <c r="M223" s="6">
        <f t="shared" si="18"/>
        <v>0</v>
      </c>
      <c r="N223" s="11">
        <f t="shared" si="19"/>
        <v>0</v>
      </c>
    </row>
    <row r="224" spans="1:14">
      <c r="A224" s="6" t="s">
        <v>58</v>
      </c>
      <c r="B224" s="6">
        <v>6460</v>
      </c>
      <c r="C224" s="8">
        <v>5.8227922000000001E-2</v>
      </c>
      <c r="D224" s="9">
        <v>0.30299999999999999</v>
      </c>
      <c r="E224" s="9">
        <v>54.65</v>
      </c>
      <c r="F224" s="9">
        <v>0</v>
      </c>
      <c r="G224" s="9">
        <v>0</v>
      </c>
      <c r="H224" s="6">
        <v>1</v>
      </c>
      <c r="I224" s="9">
        <f t="shared" si="15"/>
        <v>0</v>
      </c>
      <c r="J224" s="9">
        <f t="shared" si="16"/>
        <v>0</v>
      </c>
      <c r="K224" s="6">
        <v>36</v>
      </c>
      <c r="L224" s="6">
        <f t="shared" si="17"/>
        <v>99</v>
      </c>
      <c r="M224" s="6">
        <f t="shared" si="18"/>
        <v>0</v>
      </c>
      <c r="N224" s="11">
        <f t="shared" si="19"/>
        <v>0</v>
      </c>
    </row>
    <row r="225" spans="1:14">
      <c r="A225" s="6" t="s">
        <v>58</v>
      </c>
      <c r="B225" s="6">
        <v>6460</v>
      </c>
      <c r="C225" s="8">
        <v>1.2627374E-3</v>
      </c>
      <c r="D225" s="9">
        <v>0.30299999999999999</v>
      </c>
      <c r="E225" s="9">
        <v>54.65</v>
      </c>
      <c r="F225" s="9">
        <v>0</v>
      </c>
      <c r="G225" s="9">
        <v>0</v>
      </c>
      <c r="H225" s="6">
        <v>1</v>
      </c>
      <c r="I225" s="9">
        <f t="shared" si="15"/>
        <v>0</v>
      </c>
      <c r="J225" s="9">
        <f t="shared" si="16"/>
        <v>0</v>
      </c>
      <c r="K225" s="6">
        <v>1</v>
      </c>
      <c r="L225" s="6">
        <f t="shared" si="17"/>
        <v>2</v>
      </c>
      <c r="M225" s="6">
        <f t="shared" si="18"/>
        <v>0</v>
      </c>
      <c r="N225" s="11">
        <f t="shared" si="19"/>
        <v>0</v>
      </c>
    </row>
    <row r="226" spans="1:14">
      <c r="A226" s="6" t="s">
        <v>58</v>
      </c>
      <c r="B226" s="6">
        <v>6460</v>
      </c>
      <c r="C226" s="8">
        <v>3.0750416130999998</v>
      </c>
      <c r="D226" s="9">
        <v>0.30299999999999999</v>
      </c>
      <c r="E226" s="9">
        <v>54.65</v>
      </c>
      <c r="F226" s="9">
        <v>0</v>
      </c>
      <c r="G226" s="9">
        <v>0</v>
      </c>
      <c r="H226" s="6">
        <v>1</v>
      </c>
      <c r="I226" s="9">
        <f t="shared" si="15"/>
        <v>0</v>
      </c>
      <c r="J226" s="9">
        <f t="shared" si="16"/>
        <v>0</v>
      </c>
      <c r="K226" s="6">
        <v>1919</v>
      </c>
      <c r="L226" s="6">
        <f t="shared" si="17"/>
        <v>5234</v>
      </c>
      <c r="M226" s="6">
        <f t="shared" si="18"/>
        <v>0</v>
      </c>
      <c r="N226" s="11">
        <f t="shared" si="19"/>
        <v>0</v>
      </c>
    </row>
    <row r="227" spans="1:14">
      <c r="A227" s="6" t="s">
        <v>58</v>
      </c>
      <c r="B227" s="6">
        <v>6460</v>
      </c>
      <c r="C227" s="8">
        <v>1.4133952199999999E-2</v>
      </c>
      <c r="D227" s="9">
        <v>0.30299999999999999</v>
      </c>
      <c r="E227" s="9">
        <v>54.65</v>
      </c>
      <c r="F227" s="9">
        <v>0</v>
      </c>
      <c r="G227" s="9">
        <v>0</v>
      </c>
      <c r="H227" s="6">
        <v>1</v>
      </c>
      <c r="I227" s="9">
        <f t="shared" si="15"/>
        <v>0</v>
      </c>
      <c r="J227" s="9">
        <f t="shared" si="16"/>
        <v>0</v>
      </c>
      <c r="K227" s="6">
        <v>9</v>
      </c>
      <c r="L227" s="6">
        <f t="shared" si="17"/>
        <v>24</v>
      </c>
      <c r="M227" s="6">
        <f t="shared" si="18"/>
        <v>0</v>
      </c>
      <c r="N227" s="11">
        <f t="shared" si="19"/>
        <v>0</v>
      </c>
    </row>
    <row r="228" spans="1:14">
      <c r="A228" s="6" t="s">
        <v>58</v>
      </c>
      <c r="B228" s="6">
        <v>6460</v>
      </c>
      <c r="C228" s="8">
        <v>3.1289732496</v>
      </c>
      <c r="D228" s="9">
        <v>0.30299999999999999</v>
      </c>
      <c r="E228" s="9">
        <v>54.65</v>
      </c>
      <c r="F228" s="9">
        <v>0</v>
      </c>
      <c r="G228" s="9">
        <v>0</v>
      </c>
      <c r="H228" s="6">
        <v>1</v>
      </c>
      <c r="I228" s="9">
        <f t="shared" si="15"/>
        <v>0</v>
      </c>
      <c r="J228" s="9">
        <f t="shared" si="16"/>
        <v>0</v>
      </c>
      <c r="K228" s="6">
        <v>1953</v>
      </c>
      <c r="L228" s="6">
        <f t="shared" si="17"/>
        <v>5326</v>
      </c>
      <c r="M228" s="6">
        <f t="shared" si="18"/>
        <v>0</v>
      </c>
      <c r="N228" s="11">
        <f t="shared" si="19"/>
        <v>0</v>
      </c>
    </row>
    <row r="229" spans="1:14">
      <c r="A229" s="6" t="s">
        <v>58</v>
      </c>
      <c r="B229" s="6">
        <v>6410</v>
      </c>
      <c r="C229" s="8">
        <v>2.2874806165999999</v>
      </c>
      <c r="D229" s="9">
        <v>0.30299999999999999</v>
      </c>
      <c r="E229" s="9">
        <v>54.65</v>
      </c>
      <c r="F229" s="9">
        <v>0</v>
      </c>
      <c r="G229" s="9">
        <v>0</v>
      </c>
      <c r="H229" s="6">
        <v>1</v>
      </c>
      <c r="I229" s="9">
        <f t="shared" si="15"/>
        <v>0</v>
      </c>
      <c r="J229" s="9">
        <f t="shared" si="16"/>
        <v>0</v>
      </c>
      <c r="K229" s="6">
        <v>1427</v>
      </c>
      <c r="L229" s="6">
        <f t="shared" si="17"/>
        <v>3894</v>
      </c>
      <c r="M229" s="6">
        <f t="shared" si="18"/>
        <v>0</v>
      </c>
      <c r="N229" s="11">
        <f t="shared" si="19"/>
        <v>0</v>
      </c>
    </row>
    <row r="230" spans="1:14">
      <c r="A230" s="6" t="s">
        <v>58</v>
      </c>
      <c r="B230" s="6">
        <v>6410</v>
      </c>
      <c r="C230" s="8">
        <v>0.54783877709999995</v>
      </c>
      <c r="D230" s="9">
        <v>0.30299999999999999</v>
      </c>
      <c r="E230" s="9">
        <v>54.65</v>
      </c>
      <c r="F230" s="9">
        <v>0</v>
      </c>
      <c r="G230" s="9">
        <v>0</v>
      </c>
      <c r="H230" s="6">
        <v>1</v>
      </c>
      <c r="I230" s="9">
        <f t="shared" si="15"/>
        <v>0</v>
      </c>
      <c r="J230" s="9">
        <f t="shared" si="16"/>
        <v>0</v>
      </c>
      <c r="K230" s="6">
        <v>342</v>
      </c>
      <c r="L230" s="6">
        <f t="shared" si="17"/>
        <v>932</v>
      </c>
      <c r="M230" s="6">
        <f t="shared" si="18"/>
        <v>0</v>
      </c>
      <c r="N230" s="11">
        <f t="shared" si="19"/>
        <v>0</v>
      </c>
    </row>
    <row r="231" spans="1:14">
      <c r="A231" s="6" t="s">
        <v>58</v>
      </c>
      <c r="B231" s="6">
        <v>6460</v>
      </c>
      <c r="C231" s="8">
        <v>0.30356515140000001</v>
      </c>
      <c r="D231" s="9">
        <v>0.30299999999999999</v>
      </c>
      <c r="E231" s="9">
        <v>54.65</v>
      </c>
      <c r="F231" s="9">
        <v>0</v>
      </c>
      <c r="G231" s="9">
        <v>0</v>
      </c>
      <c r="H231" s="6">
        <v>1</v>
      </c>
      <c r="I231" s="9">
        <f t="shared" si="15"/>
        <v>0</v>
      </c>
      <c r="J231" s="9">
        <f t="shared" si="16"/>
        <v>0</v>
      </c>
      <c r="K231" s="6">
        <v>189</v>
      </c>
      <c r="L231" s="6">
        <f t="shared" si="17"/>
        <v>517</v>
      </c>
      <c r="M231" s="6">
        <f t="shared" si="18"/>
        <v>0</v>
      </c>
      <c r="N231" s="11">
        <f t="shared" si="19"/>
        <v>0</v>
      </c>
    </row>
    <row r="232" spans="1:14">
      <c r="A232" s="6" t="s">
        <v>58</v>
      </c>
      <c r="B232" s="6">
        <v>3200</v>
      </c>
      <c r="C232" s="8">
        <v>13.4717021899</v>
      </c>
      <c r="D232" s="9">
        <v>0.4</v>
      </c>
      <c r="E232" s="9">
        <v>54.65</v>
      </c>
      <c r="F232" s="9">
        <v>1.2</v>
      </c>
      <c r="G232" s="9">
        <v>6.4000000000000001E-2</v>
      </c>
      <c r="H232" s="6">
        <v>1</v>
      </c>
      <c r="I232" s="9">
        <f t="shared" si="15"/>
        <v>1.2</v>
      </c>
      <c r="J232" s="9">
        <f t="shared" si="16"/>
        <v>6.4000000000000001E-2</v>
      </c>
      <c r="K232" s="6">
        <v>11098</v>
      </c>
      <c r="L232" s="6">
        <f t="shared" si="17"/>
        <v>30271</v>
      </c>
      <c r="M232" s="6">
        <f t="shared" si="18"/>
        <v>80</v>
      </c>
      <c r="N232" s="11">
        <f t="shared" si="19"/>
        <v>4.3</v>
      </c>
    </row>
    <row r="233" spans="1:14">
      <c r="A233" s="6" t="s">
        <v>58</v>
      </c>
      <c r="B233" s="6">
        <v>6410</v>
      </c>
      <c r="C233" s="8">
        <v>4.7719067E-3</v>
      </c>
      <c r="D233" s="9">
        <v>0.30299999999999999</v>
      </c>
      <c r="E233" s="9">
        <v>54.65</v>
      </c>
      <c r="F233" s="9">
        <v>0</v>
      </c>
      <c r="G233" s="9">
        <v>0</v>
      </c>
      <c r="H233" s="6">
        <v>1</v>
      </c>
      <c r="I233" s="9">
        <f t="shared" si="15"/>
        <v>0</v>
      </c>
      <c r="J233" s="9">
        <f t="shared" si="16"/>
        <v>0</v>
      </c>
      <c r="K233" s="6">
        <v>3</v>
      </c>
      <c r="L233" s="6">
        <f t="shared" si="17"/>
        <v>8</v>
      </c>
      <c r="M233" s="6">
        <f t="shared" si="18"/>
        <v>0</v>
      </c>
      <c r="N233" s="11">
        <f t="shared" si="19"/>
        <v>0</v>
      </c>
    </row>
    <row r="234" spans="1:14">
      <c r="A234" s="6" t="s">
        <v>58</v>
      </c>
      <c r="B234" s="6">
        <v>6410</v>
      </c>
      <c r="C234" s="8">
        <v>0.58854607059999997</v>
      </c>
      <c r="D234" s="9">
        <v>0.30299999999999999</v>
      </c>
      <c r="E234" s="9">
        <v>54.65</v>
      </c>
      <c r="F234" s="9">
        <v>0</v>
      </c>
      <c r="G234" s="9">
        <v>0</v>
      </c>
      <c r="H234" s="6">
        <v>1</v>
      </c>
      <c r="I234" s="9">
        <f t="shared" si="15"/>
        <v>0</v>
      </c>
      <c r="J234" s="9">
        <f t="shared" si="16"/>
        <v>0</v>
      </c>
      <c r="K234" s="6">
        <v>367</v>
      </c>
      <c r="L234" s="6">
        <f t="shared" si="17"/>
        <v>1002</v>
      </c>
      <c r="M234" s="6">
        <f t="shared" si="18"/>
        <v>0</v>
      </c>
      <c r="N234" s="11">
        <f t="shared" si="19"/>
        <v>0</v>
      </c>
    </row>
    <row r="235" spans="1:14">
      <c r="A235" s="6" t="s">
        <v>58</v>
      </c>
      <c r="B235" s="6">
        <v>6460</v>
      </c>
      <c r="C235" s="8">
        <v>4.6931822300000002E-2</v>
      </c>
      <c r="D235" s="9">
        <v>0.30299999999999999</v>
      </c>
      <c r="E235" s="9">
        <v>54.65</v>
      </c>
      <c r="F235" s="9">
        <v>0</v>
      </c>
      <c r="G235" s="9">
        <v>0</v>
      </c>
      <c r="H235" s="6">
        <v>1</v>
      </c>
      <c r="I235" s="9">
        <f t="shared" si="15"/>
        <v>0</v>
      </c>
      <c r="J235" s="9">
        <f t="shared" si="16"/>
        <v>0</v>
      </c>
      <c r="K235" s="6">
        <v>29</v>
      </c>
      <c r="L235" s="6">
        <f t="shared" si="17"/>
        <v>80</v>
      </c>
      <c r="M235" s="6">
        <f t="shared" si="18"/>
        <v>0</v>
      </c>
      <c r="N235" s="11">
        <f t="shared" si="19"/>
        <v>0</v>
      </c>
    </row>
    <row r="236" spans="1:14">
      <c r="A236" s="6" t="s">
        <v>58</v>
      </c>
      <c r="B236" s="6">
        <v>6410</v>
      </c>
      <c r="C236" s="8">
        <v>2.4189909999999999E-4</v>
      </c>
      <c r="D236" s="9">
        <v>0.30299999999999999</v>
      </c>
      <c r="E236" s="9">
        <v>54.65</v>
      </c>
      <c r="F236" s="9">
        <v>0</v>
      </c>
      <c r="G236" s="9">
        <v>0</v>
      </c>
      <c r="H236" s="6">
        <v>1</v>
      </c>
      <c r="I236" s="9">
        <f t="shared" si="15"/>
        <v>0</v>
      </c>
      <c r="J236" s="9">
        <f t="shared" si="16"/>
        <v>0</v>
      </c>
      <c r="K236" s="6">
        <v>0</v>
      </c>
      <c r="L236" s="6">
        <f t="shared" si="17"/>
        <v>0</v>
      </c>
      <c r="M236" s="6">
        <f t="shared" si="18"/>
        <v>0</v>
      </c>
      <c r="N236" s="11">
        <f t="shared" si="19"/>
        <v>0</v>
      </c>
    </row>
    <row r="237" spans="1:14">
      <c r="A237" s="6" t="s">
        <v>58</v>
      </c>
      <c r="B237" s="6">
        <v>6460</v>
      </c>
      <c r="C237" s="8">
        <v>1.8495355007000001</v>
      </c>
      <c r="D237" s="9">
        <v>0.30299999999999999</v>
      </c>
      <c r="E237" s="9">
        <v>54.65</v>
      </c>
      <c r="F237" s="9">
        <v>0</v>
      </c>
      <c r="G237" s="9">
        <v>0</v>
      </c>
      <c r="H237" s="6">
        <v>1</v>
      </c>
      <c r="I237" s="9">
        <f t="shared" si="15"/>
        <v>0</v>
      </c>
      <c r="J237" s="9">
        <f t="shared" si="16"/>
        <v>0</v>
      </c>
      <c r="K237" s="6">
        <v>1154</v>
      </c>
      <c r="L237" s="6">
        <f t="shared" si="17"/>
        <v>3148</v>
      </c>
      <c r="M237" s="6">
        <f t="shared" si="18"/>
        <v>0</v>
      </c>
      <c r="N237" s="11">
        <f t="shared" si="19"/>
        <v>0</v>
      </c>
    </row>
    <row r="238" spans="1:14">
      <c r="A238" s="6" t="s">
        <v>58</v>
      </c>
      <c r="B238" s="6">
        <v>6460</v>
      </c>
      <c r="C238" s="8">
        <v>3.0302367300000001E-2</v>
      </c>
      <c r="D238" s="9">
        <v>0.30299999999999999</v>
      </c>
      <c r="E238" s="9">
        <v>54.65</v>
      </c>
      <c r="F238" s="9">
        <v>0</v>
      </c>
      <c r="G238" s="9">
        <v>0</v>
      </c>
      <c r="H238" s="6">
        <v>1</v>
      </c>
      <c r="I238" s="9">
        <f t="shared" si="15"/>
        <v>0</v>
      </c>
      <c r="J238" s="9">
        <f t="shared" si="16"/>
        <v>0</v>
      </c>
      <c r="K238" s="6">
        <v>19</v>
      </c>
      <c r="L238" s="6">
        <f t="shared" si="17"/>
        <v>52</v>
      </c>
      <c r="M238" s="6">
        <f t="shared" si="18"/>
        <v>0</v>
      </c>
      <c r="N238" s="11">
        <f t="shared" si="19"/>
        <v>0</v>
      </c>
    </row>
    <row r="239" spans="1:14">
      <c r="A239" s="6" t="s">
        <v>58</v>
      </c>
      <c r="B239" s="6">
        <v>6170</v>
      </c>
      <c r="C239" s="8">
        <v>1.1628972E-3</v>
      </c>
      <c r="D239" s="9">
        <v>0.30299999999999999</v>
      </c>
      <c r="E239" s="9">
        <v>54.65</v>
      </c>
      <c r="F239" s="9">
        <v>0</v>
      </c>
      <c r="G239" s="9">
        <v>0</v>
      </c>
      <c r="H239" s="6">
        <v>1</v>
      </c>
      <c r="I239" s="9">
        <f t="shared" si="15"/>
        <v>0</v>
      </c>
      <c r="J239" s="9">
        <f t="shared" si="16"/>
        <v>0</v>
      </c>
      <c r="K239" s="6">
        <v>1</v>
      </c>
      <c r="L239" s="6">
        <f t="shared" si="17"/>
        <v>2</v>
      </c>
      <c r="M239" s="6">
        <f t="shared" si="18"/>
        <v>0</v>
      </c>
      <c r="N239" s="11">
        <f t="shared" si="19"/>
        <v>0</v>
      </c>
    </row>
    <row r="240" spans="1:14">
      <c r="A240" s="6" t="s">
        <v>58</v>
      </c>
      <c r="B240" s="6">
        <v>3200</v>
      </c>
      <c r="C240" s="8">
        <v>2.3553336919999999</v>
      </c>
      <c r="D240" s="9">
        <v>0.4</v>
      </c>
      <c r="E240" s="9">
        <v>54.65</v>
      </c>
      <c r="F240" s="9">
        <v>1.2</v>
      </c>
      <c r="G240" s="9">
        <v>6.4000000000000001E-2</v>
      </c>
      <c r="H240" s="6">
        <v>1</v>
      </c>
      <c r="I240" s="9">
        <f t="shared" si="15"/>
        <v>1.2</v>
      </c>
      <c r="J240" s="9">
        <f t="shared" si="16"/>
        <v>6.4000000000000001E-2</v>
      </c>
      <c r="K240" s="6">
        <v>1940</v>
      </c>
      <c r="L240" s="6">
        <f t="shared" si="17"/>
        <v>5292</v>
      </c>
      <c r="M240" s="6">
        <f t="shared" si="18"/>
        <v>14</v>
      </c>
      <c r="N240" s="11">
        <f t="shared" si="19"/>
        <v>0.7</v>
      </c>
    </row>
    <row r="241" spans="1:14">
      <c r="A241" s="6" t="s">
        <v>58</v>
      </c>
      <c r="B241" s="6">
        <v>6410</v>
      </c>
      <c r="C241" s="8">
        <v>3.1032366999999999E-3</v>
      </c>
      <c r="D241" s="9">
        <v>0.247</v>
      </c>
      <c r="E241" s="9">
        <v>54.65</v>
      </c>
      <c r="F241" s="9">
        <v>0</v>
      </c>
      <c r="G241" s="9">
        <v>0</v>
      </c>
      <c r="H241" s="6">
        <v>1</v>
      </c>
      <c r="I241" s="9">
        <f t="shared" si="15"/>
        <v>0</v>
      </c>
      <c r="J241" s="9">
        <f t="shared" si="16"/>
        <v>0</v>
      </c>
      <c r="K241" s="6">
        <v>2</v>
      </c>
      <c r="L241" s="6">
        <f t="shared" si="17"/>
        <v>4</v>
      </c>
      <c r="M241" s="6">
        <f t="shared" si="18"/>
        <v>0</v>
      </c>
      <c r="N241" s="11">
        <f t="shared" si="19"/>
        <v>0</v>
      </c>
    </row>
    <row r="242" spans="1:14">
      <c r="A242" s="6" t="s">
        <v>58</v>
      </c>
      <c r="B242" s="6">
        <v>6460</v>
      </c>
      <c r="C242" s="8">
        <v>2.5139622293000001</v>
      </c>
      <c r="D242" s="9">
        <v>0.30299999999999999</v>
      </c>
      <c r="E242" s="9">
        <v>54.65</v>
      </c>
      <c r="F242" s="9">
        <v>0</v>
      </c>
      <c r="G242" s="9">
        <v>0</v>
      </c>
      <c r="H242" s="6">
        <v>1</v>
      </c>
      <c r="I242" s="9">
        <f t="shared" si="15"/>
        <v>0</v>
      </c>
      <c r="J242" s="9">
        <f t="shared" si="16"/>
        <v>0</v>
      </c>
      <c r="K242" s="6">
        <v>1569</v>
      </c>
      <c r="L242" s="6">
        <f t="shared" si="17"/>
        <v>4279</v>
      </c>
      <c r="M242" s="6">
        <f t="shared" si="18"/>
        <v>0</v>
      </c>
      <c r="N242" s="11">
        <f t="shared" si="19"/>
        <v>0</v>
      </c>
    </row>
    <row r="243" spans="1:14">
      <c r="A243" s="6" t="s">
        <v>58</v>
      </c>
      <c r="B243" s="6">
        <v>6460</v>
      </c>
      <c r="C243" s="8">
        <v>5.6804278999999999E-3</v>
      </c>
      <c r="D243" s="9">
        <v>0.30299999999999999</v>
      </c>
      <c r="E243" s="9">
        <v>54.65</v>
      </c>
      <c r="F243" s="9">
        <v>0</v>
      </c>
      <c r="G243" s="9">
        <v>0</v>
      </c>
      <c r="H243" s="6">
        <v>1</v>
      </c>
      <c r="I243" s="9">
        <f t="shared" si="15"/>
        <v>0</v>
      </c>
      <c r="J243" s="9">
        <f t="shared" si="16"/>
        <v>0</v>
      </c>
      <c r="K243" s="6">
        <v>4</v>
      </c>
      <c r="L243" s="6">
        <f t="shared" si="17"/>
        <v>10</v>
      </c>
      <c r="M243" s="6">
        <f t="shared" si="18"/>
        <v>0</v>
      </c>
      <c r="N243" s="11">
        <f t="shared" si="19"/>
        <v>0</v>
      </c>
    </row>
    <row r="244" spans="1:14">
      <c r="A244" s="6" t="s">
        <v>58</v>
      </c>
      <c r="B244" s="6">
        <v>3200</v>
      </c>
      <c r="C244" s="8">
        <v>38.920790893300001</v>
      </c>
      <c r="D244" s="9">
        <v>0.4</v>
      </c>
      <c r="E244" s="9">
        <v>54.65</v>
      </c>
      <c r="F244" s="9">
        <v>1.2</v>
      </c>
      <c r="G244" s="9">
        <v>6.4000000000000001E-2</v>
      </c>
      <c r="H244" s="6">
        <v>1</v>
      </c>
      <c r="I244" s="9">
        <f t="shared" si="15"/>
        <v>1.2</v>
      </c>
      <c r="J244" s="9">
        <f t="shared" si="16"/>
        <v>6.4000000000000001E-2</v>
      </c>
      <c r="K244" s="6">
        <v>32063</v>
      </c>
      <c r="L244" s="6">
        <f t="shared" si="17"/>
        <v>87455</v>
      </c>
      <c r="M244" s="6">
        <f t="shared" si="18"/>
        <v>231</v>
      </c>
      <c r="N244" s="11">
        <f t="shared" si="19"/>
        <v>12.3</v>
      </c>
    </row>
    <row r="245" spans="1:14">
      <c r="A245" s="6" t="s">
        <v>58</v>
      </c>
      <c r="B245" s="6">
        <v>3200</v>
      </c>
      <c r="C245" s="8">
        <v>0.33874555290000002</v>
      </c>
      <c r="D245" s="9">
        <v>0.4</v>
      </c>
      <c r="E245" s="9">
        <v>54.65</v>
      </c>
      <c r="F245" s="9">
        <v>1.2</v>
      </c>
      <c r="G245" s="9">
        <v>6.4000000000000001E-2</v>
      </c>
      <c r="H245" s="6">
        <v>1</v>
      </c>
      <c r="I245" s="9">
        <f t="shared" si="15"/>
        <v>1.2</v>
      </c>
      <c r="J245" s="9">
        <f t="shared" si="16"/>
        <v>6.4000000000000001E-2</v>
      </c>
      <c r="K245" s="6">
        <v>279</v>
      </c>
      <c r="L245" s="6">
        <f t="shared" si="17"/>
        <v>761</v>
      </c>
      <c r="M245" s="6">
        <f t="shared" si="18"/>
        <v>2</v>
      </c>
      <c r="N245" s="11">
        <f t="shared" si="19"/>
        <v>0.1</v>
      </c>
    </row>
    <row r="246" spans="1:14">
      <c r="A246" s="6" t="s">
        <v>58</v>
      </c>
      <c r="B246" s="6">
        <v>4200</v>
      </c>
      <c r="C246" s="8">
        <v>2.2691512300000001E-2</v>
      </c>
      <c r="D246" s="9">
        <v>0.41299999999999998</v>
      </c>
      <c r="E246" s="9">
        <v>54.65</v>
      </c>
      <c r="F246" s="9">
        <v>0.7</v>
      </c>
      <c r="G246" s="9">
        <v>0.09</v>
      </c>
      <c r="H246" s="6">
        <v>1</v>
      </c>
      <c r="I246" s="9">
        <f t="shared" si="15"/>
        <v>0.7</v>
      </c>
      <c r="J246" s="9">
        <f t="shared" si="16"/>
        <v>0.09</v>
      </c>
      <c r="K246" s="6">
        <v>19</v>
      </c>
      <c r="L246" s="6">
        <f t="shared" si="17"/>
        <v>53</v>
      </c>
      <c r="M246" s="6">
        <f t="shared" si="18"/>
        <v>0</v>
      </c>
      <c r="N246" s="11">
        <f t="shared" si="19"/>
        <v>0</v>
      </c>
    </row>
    <row r="247" spans="1:14">
      <c r="A247" s="6" t="s">
        <v>58</v>
      </c>
      <c r="B247" s="6">
        <v>6170</v>
      </c>
      <c r="C247" s="8">
        <v>2.35408927E-2</v>
      </c>
      <c r="D247" s="9">
        <v>0.30299999999999999</v>
      </c>
      <c r="E247" s="9">
        <v>54.65</v>
      </c>
      <c r="F247" s="9">
        <v>0</v>
      </c>
      <c r="G247" s="9">
        <v>0</v>
      </c>
      <c r="H247" s="6">
        <v>1</v>
      </c>
      <c r="I247" s="9">
        <f t="shared" si="15"/>
        <v>0</v>
      </c>
      <c r="J247" s="9">
        <f t="shared" si="16"/>
        <v>0</v>
      </c>
      <c r="K247" s="6">
        <v>15</v>
      </c>
      <c r="L247" s="6">
        <f t="shared" si="17"/>
        <v>40</v>
      </c>
      <c r="M247" s="6">
        <f t="shared" si="18"/>
        <v>0</v>
      </c>
      <c r="N247" s="11">
        <f t="shared" si="19"/>
        <v>0</v>
      </c>
    </row>
    <row r="248" spans="1:14">
      <c r="A248" s="6" t="s">
        <v>58</v>
      </c>
      <c r="B248" s="6">
        <v>6410</v>
      </c>
      <c r="C248" s="8">
        <v>1.8991555859</v>
      </c>
      <c r="D248" s="9">
        <v>0.30299999999999999</v>
      </c>
      <c r="E248" s="9">
        <v>54.65</v>
      </c>
      <c r="F248" s="9">
        <v>0</v>
      </c>
      <c r="G248" s="9">
        <v>0</v>
      </c>
      <c r="H248" s="6">
        <v>1</v>
      </c>
      <c r="I248" s="9">
        <f t="shared" si="15"/>
        <v>0</v>
      </c>
      <c r="J248" s="9">
        <f t="shared" si="16"/>
        <v>0</v>
      </c>
      <c r="K248" s="6">
        <v>1185</v>
      </c>
      <c r="L248" s="6">
        <f t="shared" si="17"/>
        <v>3233</v>
      </c>
      <c r="M248" s="6">
        <f t="shared" si="18"/>
        <v>0</v>
      </c>
      <c r="N248" s="11">
        <f t="shared" si="19"/>
        <v>0</v>
      </c>
    </row>
    <row r="249" spans="1:14">
      <c r="A249" s="6" t="s">
        <v>58</v>
      </c>
      <c r="B249" s="6">
        <v>6410</v>
      </c>
      <c r="C249" s="8">
        <v>5.2594313972000002</v>
      </c>
      <c r="D249" s="9">
        <v>0.30299999999999999</v>
      </c>
      <c r="E249" s="9">
        <v>54.65</v>
      </c>
      <c r="F249" s="9">
        <v>0</v>
      </c>
      <c r="G249" s="9">
        <v>0</v>
      </c>
      <c r="H249" s="6">
        <v>1</v>
      </c>
      <c r="I249" s="9">
        <f t="shared" si="15"/>
        <v>0</v>
      </c>
      <c r="J249" s="9">
        <f t="shared" si="16"/>
        <v>0</v>
      </c>
      <c r="K249" s="6">
        <v>3282</v>
      </c>
      <c r="L249" s="6">
        <f t="shared" si="17"/>
        <v>8952</v>
      </c>
      <c r="M249" s="6">
        <f t="shared" si="18"/>
        <v>0</v>
      </c>
      <c r="N249" s="11">
        <f t="shared" si="19"/>
        <v>0</v>
      </c>
    </row>
    <row r="250" spans="1:14">
      <c r="A250" s="6" t="s">
        <v>58</v>
      </c>
      <c r="B250" s="6">
        <v>3200</v>
      </c>
      <c r="C250" s="8">
        <v>23.641840441599999</v>
      </c>
      <c r="D250" s="9">
        <v>0.4</v>
      </c>
      <c r="E250" s="9">
        <v>54.65</v>
      </c>
      <c r="F250" s="9">
        <v>1.2</v>
      </c>
      <c r="G250" s="9">
        <v>6.4000000000000001E-2</v>
      </c>
      <c r="H250" s="6">
        <v>1</v>
      </c>
      <c r="I250" s="9">
        <f t="shared" si="15"/>
        <v>1.2</v>
      </c>
      <c r="J250" s="9">
        <f t="shared" si="16"/>
        <v>6.4000000000000001E-2</v>
      </c>
      <c r="K250" s="6">
        <v>19476</v>
      </c>
      <c r="L250" s="6">
        <f t="shared" si="17"/>
        <v>53123</v>
      </c>
      <c r="M250" s="6">
        <f t="shared" si="18"/>
        <v>141</v>
      </c>
      <c r="N250" s="11">
        <f t="shared" si="19"/>
        <v>7.5</v>
      </c>
    </row>
    <row r="251" spans="1:14">
      <c r="A251" s="6" t="s">
        <v>58</v>
      </c>
      <c r="B251" s="6">
        <v>3200</v>
      </c>
      <c r="C251" s="8">
        <v>3.4020879000000001E-3</v>
      </c>
      <c r="D251" s="9">
        <v>0.4</v>
      </c>
      <c r="E251" s="9">
        <v>54.65</v>
      </c>
      <c r="F251" s="9">
        <v>1.2</v>
      </c>
      <c r="G251" s="9">
        <v>6.4000000000000001E-2</v>
      </c>
      <c r="H251" s="6">
        <v>1</v>
      </c>
      <c r="I251" s="9">
        <f t="shared" si="15"/>
        <v>1.2</v>
      </c>
      <c r="J251" s="9">
        <f t="shared" si="16"/>
        <v>6.4000000000000001E-2</v>
      </c>
      <c r="K251" s="6">
        <v>3</v>
      </c>
      <c r="L251" s="6">
        <f t="shared" si="17"/>
        <v>8</v>
      </c>
      <c r="M251" s="6">
        <f t="shared" si="18"/>
        <v>0</v>
      </c>
      <c r="N251" s="11">
        <f t="shared" si="19"/>
        <v>0</v>
      </c>
    </row>
    <row r="252" spans="1:14">
      <c r="A252" s="6" t="s">
        <v>58</v>
      </c>
      <c r="B252" s="6">
        <v>6410</v>
      </c>
      <c r="C252" s="8">
        <v>5.5668371100000003E-2</v>
      </c>
      <c r="D252" s="9">
        <v>0.30299999999999999</v>
      </c>
      <c r="E252" s="9">
        <v>54.65</v>
      </c>
      <c r="F252" s="9">
        <v>0</v>
      </c>
      <c r="G252" s="9">
        <v>0</v>
      </c>
      <c r="H252" s="6">
        <v>1</v>
      </c>
      <c r="I252" s="9">
        <f t="shared" si="15"/>
        <v>0</v>
      </c>
      <c r="J252" s="9">
        <f t="shared" si="16"/>
        <v>0</v>
      </c>
      <c r="K252" s="6">
        <v>35</v>
      </c>
      <c r="L252" s="6">
        <f t="shared" si="17"/>
        <v>95</v>
      </c>
      <c r="M252" s="6">
        <f t="shared" si="18"/>
        <v>0</v>
      </c>
      <c r="N252" s="11">
        <f t="shared" si="19"/>
        <v>0</v>
      </c>
    </row>
    <row r="253" spans="1:14">
      <c r="A253" s="6" t="s">
        <v>58</v>
      </c>
      <c r="B253" s="6">
        <v>6460</v>
      </c>
      <c r="C253" s="8">
        <v>6.9662887500000006E-2</v>
      </c>
      <c r="D253" s="9">
        <v>0.30299999999999999</v>
      </c>
      <c r="E253" s="9">
        <v>54.65</v>
      </c>
      <c r="F253" s="9">
        <v>0</v>
      </c>
      <c r="G253" s="9">
        <v>0</v>
      </c>
      <c r="H253" s="6">
        <v>1</v>
      </c>
      <c r="I253" s="9">
        <f t="shared" si="15"/>
        <v>0</v>
      </c>
      <c r="J253" s="9">
        <f t="shared" si="16"/>
        <v>0</v>
      </c>
      <c r="K253" s="6">
        <v>43</v>
      </c>
      <c r="L253" s="6">
        <f t="shared" si="17"/>
        <v>119</v>
      </c>
      <c r="M253" s="6">
        <f t="shared" si="18"/>
        <v>0</v>
      </c>
      <c r="N253" s="11">
        <f t="shared" si="19"/>
        <v>0</v>
      </c>
    </row>
    <row r="254" spans="1:14">
      <c r="A254" s="6" t="s">
        <v>58</v>
      </c>
      <c r="B254" s="6">
        <v>6410</v>
      </c>
      <c r="C254" s="8">
        <v>1.9118793862000001</v>
      </c>
      <c r="D254" s="9">
        <v>0.30299999999999999</v>
      </c>
      <c r="E254" s="9">
        <v>54.65</v>
      </c>
      <c r="F254" s="9">
        <v>0</v>
      </c>
      <c r="G254" s="9">
        <v>0</v>
      </c>
      <c r="H254" s="6">
        <v>1</v>
      </c>
      <c r="I254" s="9">
        <f t="shared" si="15"/>
        <v>0</v>
      </c>
      <c r="J254" s="9">
        <f t="shared" si="16"/>
        <v>0</v>
      </c>
      <c r="K254" s="6">
        <v>1193</v>
      </c>
      <c r="L254" s="6">
        <f t="shared" si="17"/>
        <v>3254</v>
      </c>
      <c r="M254" s="6">
        <f t="shared" si="18"/>
        <v>0</v>
      </c>
      <c r="N254" s="11">
        <f t="shared" si="19"/>
        <v>0</v>
      </c>
    </row>
    <row r="255" spans="1:14">
      <c r="A255" s="6" t="s">
        <v>58</v>
      </c>
      <c r="B255" s="6">
        <v>6460</v>
      </c>
      <c r="C255" s="8">
        <v>5.4042119968</v>
      </c>
      <c r="D255" s="9">
        <v>0.30299999999999999</v>
      </c>
      <c r="E255" s="9">
        <v>54.65</v>
      </c>
      <c r="F255" s="9">
        <v>0</v>
      </c>
      <c r="G255" s="9">
        <v>0</v>
      </c>
      <c r="H255" s="6">
        <v>1</v>
      </c>
      <c r="I255" s="9">
        <f t="shared" si="15"/>
        <v>0</v>
      </c>
      <c r="J255" s="9">
        <f t="shared" si="16"/>
        <v>0</v>
      </c>
      <c r="K255" s="6">
        <v>3372</v>
      </c>
      <c r="L255" s="6">
        <f t="shared" si="17"/>
        <v>9198</v>
      </c>
      <c r="M255" s="6">
        <f t="shared" si="18"/>
        <v>0</v>
      </c>
      <c r="N255" s="11">
        <f t="shared" si="19"/>
        <v>0</v>
      </c>
    </row>
    <row r="256" spans="1:14">
      <c r="A256" s="6" t="s">
        <v>58</v>
      </c>
      <c r="B256" s="6">
        <v>3200</v>
      </c>
      <c r="C256" s="8">
        <v>0.18012410879999999</v>
      </c>
      <c r="D256" s="9">
        <v>0.4</v>
      </c>
      <c r="E256" s="9">
        <v>54.65</v>
      </c>
      <c r="F256" s="9">
        <v>1.2</v>
      </c>
      <c r="G256" s="9">
        <v>6.4000000000000001E-2</v>
      </c>
      <c r="H256" s="6">
        <v>1</v>
      </c>
      <c r="I256" s="9">
        <f t="shared" si="15"/>
        <v>1.2</v>
      </c>
      <c r="J256" s="9">
        <f t="shared" si="16"/>
        <v>6.4000000000000001E-2</v>
      </c>
      <c r="K256" s="6">
        <v>148</v>
      </c>
      <c r="L256" s="6">
        <f t="shared" si="17"/>
        <v>405</v>
      </c>
      <c r="M256" s="6">
        <f t="shared" si="18"/>
        <v>1</v>
      </c>
      <c r="N256" s="11">
        <f t="shared" si="19"/>
        <v>0.1</v>
      </c>
    </row>
    <row r="257" spans="1:14">
      <c r="A257" s="6" t="s">
        <v>58</v>
      </c>
      <c r="B257" s="6">
        <v>6410</v>
      </c>
      <c r="C257" s="8">
        <v>7.1014041200000003E-2</v>
      </c>
      <c r="D257" s="9">
        <v>0.247</v>
      </c>
      <c r="E257" s="9">
        <v>54.65</v>
      </c>
      <c r="F257" s="9">
        <v>0</v>
      </c>
      <c r="G257" s="9">
        <v>0</v>
      </c>
      <c r="H257" s="6">
        <v>1</v>
      </c>
      <c r="I257" s="9">
        <f t="shared" si="15"/>
        <v>0</v>
      </c>
      <c r="J257" s="9">
        <f t="shared" si="16"/>
        <v>0</v>
      </c>
      <c r="K257" s="6">
        <v>37</v>
      </c>
      <c r="L257" s="6">
        <f t="shared" si="17"/>
        <v>99</v>
      </c>
      <c r="M257" s="6">
        <f t="shared" si="18"/>
        <v>0</v>
      </c>
      <c r="N257" s="11">
        <f t="shared" si="19"/>
        <v>0</v>
      </c>
    </row>
    <row r="258" spans="1:14">
      <c r="A258" s="6" t="s">
        <v>58</v>
      </c>
      <c r="B258" s="6">
        <v>3200</v>
      </c>
      <c r="C258" s="8">
        <v>5.9261157699999997E-2</v>
      </c>
      <c r="D258" s="9">
        <v>0.4</v>
      </c>
      <c r="E258" s="9">
        <v>54.65</v>
      </c>
      <c r="F258" s="9">
        <v>1.2</v>
      </c>
      <c r="G258" s="9">
        <v>6.4000000000000001E-2</v>
      </c>
      <c r="H258" s="6">
        <v>1</v>
      </c>
      <c r="I258" s="9">
        <f t="shared" si="15"/>
        <v>1.2</v>
      </c>
      <c r="J258" s="9">
        <f t="shared" si="16"/>
        <v>6.4000000000000001E-2</v>
      </c>
      <c r="K258" s="6">
        <v>49</v>
      </c>
      <c r="L258" s="6">
        <f t="shared" si="17"/>
        <v>133</v>
      </c>
      <c r="M258" s="6">
        <f t="shared" si="18"/>
        <v>0</v>
      </c>
      <c r="N258" s="11">
        <f t="shared" si="19"/>
        <v>0</v>
      </c>
    </row>
    <row r="259" spans="1:14">
      <c r="A259" s="6" t="s">
        <v>58</v>
      </c>
      <c r="B259" s="6">
        <v>3200</v>
      </c>
      <c r="C259" s="8">
        <v>1.9701853605999999</v>
      </c>
      <c r="D259" s="9">
        <v>0.4</v>
      </c>
      <c r="E259" s="9">
        <v>54.65</v>
      </c>
      <c r="F259" s="9">
        <v>1.2</v>
      </c>
      <c r="G259" s="9">
        <v>6.4000000000000001E-2</v>
      </c>
      <c r="H259" s="6">
        <v>1</v>
      </c>
      <c r="I259" s="9">
        <f t="shared" ref="I259:I322" si="20">F259</f>
        <v>1.2</v>
      </c>
      <c r="J259" s="9">
        <f t="shared" ref="J259:J322" si="21">G259</f>
        <v>6.4000000000000001E-2</v>
      </c>
      <c r="K259" s="6">
        <v>1623</v>
      </c>
      <c r="L259" s="6">
        <f t="shared" ref="L259:L322" si="22">ROUND(E259*D259*C259*102.79,0)</f>
        <v>4427</v>
      </c>
      <c r="M259" s="6">
        <f t="shared" ref="M259:M322" si="23">ROUND(I259*L259*0.002205,0)</f>
        <v>12</v>
      </c>
      <c r="N259" s="11">
        <f t="shared" ref="N259:N322" si="24">ROUND(J259*L259*0.002205,1)</f>
        <v>0.6</v>
      </c>
    </row>
    <row r="260" spans="1:14">
      <c r="A260" s="6" t="s">
        <v>58</v>
      </c>
      <c r="B260" s="6">
        <v>6460</v>
      </c>
      <c r="C260" s="8">
        <v>9.1723122000000004E-2</v>
      </c>
      <c r="D260" s="9">
        <v>0.30299999999999999</v>
      </c>
      <c r="E260" s="9">
        <v>54.65</v>
      </c>
      <c r="F260" s="9">
        <v>0</v>
      </c>
      <c r="G260" s="9">
        <v>0</v>
      </c>
      <c r="H260" s="6">
        <v>1</v>
      </c>
      <c r="I260" s="9">
        <f t="shared" si="20"/>
        <v>0</v>
      </c>
      <c r="J260" s="9">
        <f t="shared" si="21"/>
        <v>0</v>
      </c>
      <c r="K260" s="6">
        <v>57</v>
      </c>
      <c r="L260" s="6">
        <f t="shared" si="22"/>
        <v>156</v>
      </c>
      <c r="M260" s="6">
        <f t="shared" si="23"/>
        <v>0</v>
      </c>
      <c r="N260" s="11">
        <f t="shared" si="24"/>
        <v>0</v>
      </c>
    </row>
    <row r="261" spans="1:14">
      <c r="A261" s="6" t="s">
        <v>58</v>
      </c>
      <c r="B261" s="6">
        <v>3200</v>
      </c>
      <c r="C261" s="8">
        <v>0.1094119383</v>
      </c>
      <c r="D261" s="9">
        <v>0.4</v>
      </c>
      <c r="E261" s="9">
        <v>54.65</v>
      </c>
      <c r="F261" s="9">
        <v>1.2</v>
      </c>
      <c r="G261" s="9">
        <v>6.4000000000000001E-2</v>
      </c>
      <c r="H261" s="6">
        <v>1</v>
      </c>
      <c r="I261" s="9">
        <f t="shared" si="20"/>
        <v>1.2</v>
      </c>
      <c r="J261" s="9">
        <f t="shared" si="21"/>
        <v>6.4000000000000001E-2</v>
      </c>
      <c r="K261" s="6">
        <v>90</v>
      </c>
      <c r="L261" s="6">
        <f t="shared" si="22"/>
        <v>246</v>
      </c>
      <c r="M261" s="6">
        <f t="shared" si="23"/>
        <v>1</v>
      </c>
      <c r="N261" s="11">
        <f t="shared" si="24"/>
        <v>0</v>
      </c>
    </row>
    <row r="262" spans="1:14">
      <c r="A262" s="6" t="s">
        <v>58</v>
      </c>
      <c r="B262" s="6">
        <v>6460</v>
      </c>
      <c r="C262" s="8">
        <v>0.67888301220000002</v>
      </c>
      <c r="D262" s="9">
        <v>0.30299999999999999</v>
      </c>
      <c r="E262" s="9">
        <v>54.65</v>
      </c>
      <c r="F262" s="9">
        <v>0</v>
      </c>
      <c r="G262" s="9">
        <v>0</v>
      </c>
      <c r="H262" s="6">
        <v>1</v>
      </c>
      <c r="I262" s="9">
        <f t="shared" si="20"/>
        <v>0</v>
      </c>
      <c r="J262" s="9">
        <f t="shared" si="21"/>
        <v>0</v>
      </c>
      <c r="K262" s="6">
        <v>424</v>
      </c>
      <c r="L262" s="6">
        <f t="shared" si="22"/>
        <v>1156</v>
      </c>
      <c r="M262" s="6">
        <f t="shared" si="23"/>
        <v>0</v>
      </c>
      <c r="N262" s="11">
        <f t="shared" si="24"/>
        <v>0</v>
      </c>
    </row>
    <row r="263" spans="1:14">
      <c r="A263" s="6" t="s">
        <v>58</v>
      </c>
      <c r="B263" s="6">
        <v>6170</v>
      </c>
      <c r="C263" s="8">
        <v>8.4707221900000004E-2</v>
      </c>
      <c r="D263" s="9">
        <v>0.30299999999999999</v>
      </c>
      <c r="E263" s="9">
        <v>54.65</v>
      </c>
      <c r="F263" s="9">
        <v>0</v>
      </c>
      <c r="G263" s="9">
        <v>0</v>
      </c>
      <c r="H263" s="6">
        <v>1</v>
      </c>
      <c r="I263" s="9">
        <f t="shared" si="20"/>
        <v>0</v>
      </c>
      <c r="J263" s="9">
        <f t="shared" si="21"/>
        <v>0</v>
      </c>
      <c r="K263" s="6">
        <v>53</v>
      </c>
      <c r="L263" s="6">
        <f t="shared" si="22"/>
        <v>144</v>
      </c>
      <c r="M263" s="6">
        <f t="shared" si="23"/>
        <v>0</v>
      </c>
      <c r="N263" s="11">
        <f t="shared" si="24"/>
        <v>0</v>
      </c>
    </row>
    <row r="264" spans="1:14">
      <c r="A264" s="6" t="s">
        <v>58</v>
      </c>
      <c r="B264" s="6">
        <v>4200</v>
      </c>
      <c r="C264" s="8">
        <v>0.33017248370000002</v>
      </c>
      <c r="D264" s="9">
        <v>0.41299999999999998</v>
      </c>
      <c r="E264" s="9">
        <v>54.65</v>
      </c>
      <c r="F264" s="9">
        <v>0.7</v>
      </c>
      <c r="G264" s="9">
        <v>0.09</v>
      </c>
      <c r="H264" s="6">
        <v>1</v>
      </c>
      <c r="I264" s="9">
        <f t="shared" si="20"/>
        <v>0.7</v>
      </c>
      <c r="J264" s="9">
        <f t="shared" si="21"/>
        <v>0.09</v>
      </c>
      <c r="K264" s="6">
        <v>461</v>
      </c>
      <c r="L264" s="6">
        <f t="shared" si="22"/>
        <v>766</v>
      </c>
      <c r="M264" s="6">
        <f t="shared" si="23"/>
        <v>1</v>
      </c>
      <c r="N264" s="11">
        <f t="shared" si="24"/>
        <v>0.2</v>
      </c>
    </row>
    <row r="265" spans="1:14">
      <c r="A265" s="6" t="s">
        <v>58</v>
      </c>
      <c r="B265" s="6">
        <v>3200</v>
      </c>
      <c r="C265" s="8">
        <v>6.7636664099999994E-2</v>
      </c>
      <c r="D265" s="9">
        <v>0.4</v>
      </c>
      <c r="E265" s="9">
        <v>54.65</v>
      </c>
      <c r="F265" s="9">
        <v>1.2</v>
      </c>
      <c r="G265" s="9">
        <v>6.4000000000000001E-2</v>
      </c>
      <c r="H265" s="6">
        <v>1</v>
      </c>
      <c r="I265" s="9">
        <f t="shared" si="20"/>
        <v>1.2</v>
      </c>
      <c r="J265" s="9">
        <f t="shared" si="21"/>
        <v>6.4000000000000001E-2</v>
      </c>
      <c r="K265" s="6">
        <v>56</v>
      </c>
      <c r="L265" s="6">
        <f t="shared" si="22"/>
        <v>152</v>
      </c>
      <c r="M265" s="6">
        <f t="shared" si="23"/>
        <v>0</v>
      </c>
      <c r="N265" s="11">
        <f t="shared" si="24"/>
        <v>0</v>
      </c>
    </row>
    <row r="266" spans="1:14">
      <c r="A266" s="6" t="s">
        <v>58</v>
      </c>
      <c r="B266" s="6">
        <v>6170</v>
      </c>
      <c r="C266" s="8">
        <v>4.2821474999999998E-3</v>
      </c>
      <c r="D266" s="9">
        <v>0.30299999999999999</v>
      </c>
      <c r="E266" s="9">
        <v>54.65</v>
      </c>
      <c r="F266" s="9">
        <v>0</v>
      </c>
      <c r="G266" s="9">
        <v>0</v>
      </c>
      <c r="H266" s="6">
        <v>1</v>
      </c>
      <c r="I266" s="9">
        <f t="shared" si="20"/>
        <v>0</v>
      </c>
      <c r="J266" s="9">
        <f t="shared" si="21"/>
        <v>0</v>
      </c>
      <c r="K266" s="6">
        <v>3</v>
      </c>
      <c r="L266" s="6">
        <f t="shared" si="22"/>
        <v>7</v>
      </c>
      <c r="M266" s="6">
        <f t="shared" si="23"/>
        <v>0</v>
      </c>
      <c r="N266" s="11">
        <f t="shared" si="24"/>
        <v>0</v>
      </c>
    </row>
    <row r="267" spans="1:14">
      <c r="A267" s="6" t="s">
        <v>58</v>
      </c>
      <c r="B267" s="6">
        <v>3200</v>
      </c>
      <c r="C267" s="8">
        <v>1.0453306969</v>
      </c>
      <c r="D267" s="9">
        <v>0.4</v>
      </c>
      <c r="E267" s="9">
        <v>54.65</v>
      </c>
      <c r="F267" s="9">
        <v>1.2</v>
      </c>
      <c r="G267" s="9">
        <v>6.4000000000000001E-2</v>
      </c>
      <c r="H267" s="6">
        <v>1</v>
      </c>
      <c r="I267" s="9">
        <f t="shared" si="20"/>
        <v>1.2</v>
      </c>
      <c r="J267" s="9">
        <f t="shared" si="21"/>
        <v>6.4000000000000001E-2</v>
      </c>
      <c r="K267" s="6">
        <v>861</v>
      </c>
      <c r="L267" s="6">
        <f t="shared" si="22"/>
        <v>2349</v>
      </c>
      <c r="M267" s="6">
        <f t="shared" si="23"/>
        <v>6</v>
      </c>
      <c r="N267" s="11">
        <f t="shared" si="24"/>
        <v>0.3</v>
      </c>
    </row>
    <row r="268" spans="1:14">
      <c r="A268" s="6" t="s">
        <v>58</v>
      </c>
      <c r="B268" s="6">
        <v>6410</v>
      </c>
      <c r="C268" s="8">
        <v>1.7235570000000001E-4</v>
      </c>
      <c r="D268" s="9">
        <v>0.30299999999999999</v>
      </c>
      <c r="E268" s="9">
        <v>54.65</v>
      </c>
      <c r="F268" s="9">
        <v>0</v>
      </c>
      <c r="G268" s="9">
        <v>0</v>
      </c>
      <c r="H268" s="6">
        <v>1</v>
      </c>
      <c r="I268" s="9">
        <f t="shared" si="20"/>
        <v>0</v>
      </c>
      <c r="J268" s="9">
        <f t="shared" si="21"/>
        <v>0</v>
      </c>
      <c r="K268" s="6">
        <v>0</v>
      </c>
      <c r="L268" s="6">
        <f t="shared" si="22"/>
        <v>0</v>
      </c>
      <c r="M268" s="6">
        <f t="shared" si="23"/>
        <v>0</v>
      </c>
      <c r="N268" s="11">
        <f t="shared" si="24"/>
        <v>0</v>
      </c>
    </row>
    <row r="269" spans="1:14">
      <c r="A269" s="6" t="s">
        <v>58</v>
      </c>
      <c r="B269" s="6">
        <v>6460</v>
      </c>
      <c r="C269" s="8">
        <v>1.6158156999999999E-2</v>
      </c>
      <c r="D269" s="9">
        <v>0.30299999999999999</v>
      </c>
      <c r="E269" s="9">
        <v>54.65</v>
      </c>
      <c r="F269" s="9">
        <v>0</v>
      </c>
      <c r="G269" s="9">
        <v>0</v>
      </c>
      <c r="H269" s="6">
        <v>1</v>
      </c>
      <c r="I269" s="9">
        <f t="shared" si="20"/>
        <v>0</v>
      </c>
      <c r="J269" s="9">
        <f t="shared" si="21"/>
        <v>0</v>
      </c>
      <c r="K269" s="6">
        <v>10</v>
      </c>
      <c r="L269" s="6">
        <f t="shared" si="22"/>
        <v>28</v>
      </c>
      <c r="M269" s="6">
        <f t="shared" si="23"/>
        <v>0</v>
      </c>
      <c r="N269" s="11">
        <f t="shared" si="24"/>
        <v>0</v>
      </c>
    </row>
    <row r="270" spans="1:14">
      <c r="A270" s="6" t="s">
        <v>58</v>
      </c>
      <c r="B270" s="6">
        <v>6410</v>
      </c>
      <c r="C270" s="8">
        <v>1.3502961E-3</v>
      </c>
      <c r="D270" s="9">
        <v>0.30299999999999999</v>
      </c>
      <c r="E270" s="9">
        <v>54.65</v>
      </c>
      <c r="F270" s="9">
        <v>0</v>
      </c>
      <c r="G270" s="9">
        <v>0</v>
      </c>
      <c r="H270" s="6">
        <v>1</v>
      </c>
      <c r="I270" s="9">
        <f t="shared" si="20"/>
        <v>0</v>
      </c>
      <c r="J270" s="9">
        <f t="shared" si="21"/>
        <v>0</v>
      </c>
      <c r="K270" s="6">
        <v>1</v>
      </c>
      <c r="L270" s="6">
        <f t="shared" si="22"/>
        <v>2</v>
      </c>
      <c r="M270" s="6">
        <f t="shared" si="23"/>
        <v>0</v>
      </c>
      <c r="N270" s="11">
        <f t="shared" si="24"/>
        <v>0</v>
      </c>
    </row>
    <row r="271" spans="1:14">
      <c r="A271" s="6" t="s">
        <v>58</v>
      </c>
      <c r="B271" s="6">
        <v>3200</v>
      </c>
      <c r="C271" s="8">
        <v>0.33395242559999999</v>
      </c>
      <c r="D271" s="9">
        <v>0.4</v>
      </c>
      <c r="E271" s="9">
        <v>54.65</v>
      </c>
      <c r="F271" s="9">
        <v>1.2</v>
      </c>
      <c r="G271" s="9">
        <v>6.4000000000000001E-2</v>
      </c>
      <c r="H271" s="6">
        <v>1</v>
      </c>
      <c r="I271" s="9">
        <f t="shared" si="20"/>
        <v>1.2</v>
      </c>
      <c r="J271" s="9">
        <f t="shared" si="21"/>
        <v>6.4000000000000001E-2</v>
      </c>
      <c r="K271" s="6">
        <v>275</v>
      </c>
      <c r="L271" s="6">
        <f t="shared" si="22"/>
        <v>750</v>
      </c>
      <c r="M271" s="6">
        <f t="shared" si="23"/>
        <v>2</v>
      </c>
      <c r="N271" s="11">
        <f t="shared" si="24"/>
        <v>0.1</v>
      </c>
    </row>
    <row r="272" spans="1:14">
      <c r="A272" s="6" t="s">
        <v>58</v>
      </c>
      <c r="B272" s="6">
        <v>3200</v>
      </c>
      <c r="C272" s="8">
        <v>0.47901222960000001</v>
      </c>
      <c r="D272" s="9">
        <v>0.4</v>
      </c>
      <c r="E272" s="9">
        <v>54.65</v>
      </c>
      <c r="F272" s="9">
        <v>1.2</v>
      </c>
      <c r="G272" s="9">
        <v>6.4000000000000001E-2</v>
      </c>
      <c r="H272" s="6">
        <v>1</v>
      </c>
      <c r="I272" s="9">
        <f t="shared" si="20"/>
        <v>1.2</v>
      </c>
      <c r="J272" s="9">
        <f t="shared" si="21"/>
        <v>6.4000000000000001E-2</v>
      </c>
      <c r="K272" s="6">
        <v>395</v>
      </c>
      <c r="L272" s="6">
        <f t="shared" si="22"/>
        <v>1076</v>
      </c>
      <c r="M272" s="6">
        <f t="shared" si="23"/>
        <v>3</v>
      </c>
      <c r="N272" s="11">
        <f t="shared" si="24"/>
        <v>0.2</v>
      </c>
    </row>
    <row r="273" spans="1:14">
      <c r="A273" s="6" t="s">
        <v>58</v>
      </c>
      <c r="B273" s="6">
        <v>3200</v>
      </c>
      <c r="C273" s="8">
        <v>0.13334051350000001</v>
      </c>
      <c r="D273" s="9">
        <v>0.4</v>
      </c>
      <c r="E273" s="9">
        <v>54.65</v>
      </c>
      <c r="F273" s="9">
        <v>1.2</v>
      </c>
      <c r="G273" s="9">
        <v>6.4000000000000001E-2</v>
      </c>
      <c r="H273" s="6">
        <v>1</v>
      </c>
      <c r="I273" s="9">
        <f t="shared" si="20"/>
        <v>1.2</v>
      </c>
      <c r="J273" s="9">
        <f t="shared" si="21"/>
        <v>6.4000000000000001E-2</v>
      </c>
      <c r="K273" s="6">
        <v>110</v>
      </c>
      <c r="L273" s="6">
        <f t="shared" si="22"/>
        <v>300</v>
      </c>
      <c r="M273" s="6">
        <f t="shared" si="23"/>
        <v>1</v>
      </c>
      <c r="N273" s="11">
        <f t="shared" si="24"/>
        <v>0</v>
      </c>
    </row>
    <row r="274" spans="1:14">
      <c r="A274" s="6" t="s">
        <v>58</v>
      </c>
      <c r="B274" s="6">
        <v>6460</v>
      </c>
      <c r="C274" s="8">
        <v>2.8799592404999999</v>
      </c>
      <c r="D274" s="9">
        <v>0.30299999999999999</v>
      </c>
      <c r="E274" s="9">
        <v>54.65</v>
      </c>
      <c r="F274" s="9">
        <v>0</v>
      </c>
      <c r="G274" s="9">
        <v>0</v>
      </c>
      <c r="H274" s="6">
        <v>1</v>
      </c>
      <c r="I274" s="9">
        <f t="shared" si="20"/>
        <v>0</v>
      </c>
      <c r="J274" s="9">
        <f t="shared" si="21"/>
        <v>0</v>
      </c>
      <c r="K274" s="6">
        <v>1797</v>
      </c>
      <c r="L274" s="6">
        <f t="shared" si="22"/>
        <v>4902</v>
      </c>
      <c r="M274" s="6">
        <f t="shared" si="23"/>
        <v>0</v>
      </c>
      <c r="N274" s="11">
        <f t="shared" si="24"/>
        <v>0</v>
      </c>
    </row>
    <row r="275" spans="1:14">
      <c r="A275" s="6" t="s">
        <v>58</v>
      </c>
      <c r="B275" s="6">
        <v>3200</v>
      </c>
      <c r="C275" s="8">
        <v>2.7938513485000001</v>
      </c>
      <c r="D275" s="9">
        <v>0.4</v>
      </c>
      <c r="E275" s="9">
        <v>54.65</v>
      </c>
      <c r="F275" s="9">
        <v>1.2</v>
      </c>
      <c r="G275" s="9">
        <v>6.4000000000000001E-2</v>
      </c>
      <c r="H275" s="6">
        <v>1</v>
      </c>
      <c r="I275" s="9">
        <f t="shared" si="20"/>
        <v>1.2</v>
      </c>
      <c r="J275" s="9">
        <f t="shared" si="21"/>
        <v>6.4000000000000001E-2</v>
      </c>
      <c r="K275" s="6">
        <v>2302</v>
      </c>
      <c r="L275" s="6">
        <f t="shared" si="22"/>
        <v>6278</v>
      </c>
      <c r="M275" s="6">
        <f t="shared" si="23"/>
        <v>17</v>
      </c>
      <c r="N275" s="11">
        <f t="shared" si="24"/>
        <v>0.9</v>
      </c>
    </row>
    <row r="276" spans="1:14">
      <c r="A276" s="6" t="s">
        <v>58</v>
      </c>
      <c r="B276" s="6">
        <v>6120</v>
      </c>
      <c r="C276" s="8">
        <v>5.3295743907000004</v>
      </c>
      <c r="D276" s="9">
        <v>0.30299999999999999</v>
      </c>
      <c r="E276" s="9">
        <v>54.65</v>
      </c>
      <c r="F276" s="9">
        <v>0</v>
      </c>
      <c r="G276" s="9">
        <v>0</v>
      </c>
      <c r="H276" s="6">
        <v>1</v>
      </c>
      <c r="I276" s="9">
        <f t="shared" si="20"/>
        <v>0</v>
      </c>
      <c r="J276" s="9">
        <f t="shared" si="21"/>
        <v>0</v>
      </c>
      <c r="K276" s="6">
        <v>3355</v>
      </c>
      <c r="L276" s="6">
        <f t="shared" si="22"/>
        <v>9071</v>
      </c>
      <c r="M276" s="6">
        <f t="shared" si="23"/>
        <v>0</v>
      </c>
      <c r="N276" s="11">
        <f t="shared" si="24"/>
        <v>0</v>
      </c>
    </row>
    <row r="277" spans="1:14">
      <c r="A277" s="6" t="s">
        <v>58</v>
      </c>
      <c r="B277" s="6">
        <v>6410</v>
      </c>
      <c r="C277" s="8">
        <v>1.4264333305000001</v>
      </c>
      <c r="D277" s="9">
        <v>0.30299999999999999</v>
      </c>
      <c r="E277" s="9">
        <v>54.65</v>
      </c>
      <c r="F277" s="9">
        <v>0</v>
      </c>
      <c r="G277" s="9">
        <v>0</v>
      </c>
      <c r="H277" s="6">
        <v>1</v>
      </c>
      <c r="I277" s="9">
        <f t="shared" si="20"/>
        <v>0</v>
      </c>
      <c r="J277" s="9">
        <f t="shared" si="21"/>
        <v>0</v>
      </c>
      <c r="K277" s="6">
        <v>890</v>
      </c>
      <c r="L277" s="6">
        <f t="shared" si="22"/>
        <v>2428</v>
      </c>
      <c r="M277" s="6">
        <f t="shared" si="23"/>
        <v>0</v>
      </c>
      <c r="N277" s="11">
        <f t="shared" si="24"/>
        <v>0</v>
      </c>
    </row>
    <row r="278" spans="1:14">
      <c r="A278" s="6" t="s">
        <v>58</v>
      </c>
      <c r="B278" s="6">
        <v>6460</v>
      </c>
      <c r="C278" s="8">
        <v>0.1439732812</v>
      </c>
      <c r="D278" s="9">
        <v>0.30299999999999999</v>
      </c>
      <c r="E278" s="9">
        <v>54.65</v>
      </c>
      <c r="F278" s="9">
        <v>0</v>
      </c>
      <c r="G278" s="9">
        <v>0</v>
      </c>
      <c r="H278" s="6">
        <v>1</v>
      </c>
      <c r="I278" s="9">
        <f t="shared" si="20"/>
        <v>0</v>
      </c>
      <c r="J278" s="9">
        <f t="shared" si="21"/>
        <v>0</v>
      </c>
      <c r="K278" s="6">
        <v>90</v>
      </c>
      <c r="L278" s="6">
        <f t="shared" si="22"/>
        <v>245</v>
      </c>
      <c r="M278" s="6">
        <f t="shared" si="23"/>
        <v>0</v>
      </c>
      <c r="N278" s="11">
        <f t="shared" si="24"/>
        <v>0</v>
      </c>
    </row>
    <row r="279" spans="1:14">
      <c r="A279" s="6" t="s">
        <v>58</v>
      </c>
      <c r="B279" s="6">
        <v>3200</v>
      </c>
      <c r="C279" s="8">
        <v>0.17688167360000001</v>
      </c>
      <c r="D279" s="9">
        <v>0.4</v>
      </c>
      <c r="E279" s="9">
        <v>54.65</v>
      </c>
      <c r="F279" s="9">
        <v>1.2</v>
      </c>
      <c r="G279" s="9">
        <v>6.4000000000000001E-2</v>
      </c>
      <c r="H279" s="6">
        <v>1</v>
      </c>
      <c r="I279" s="9">
        <f t="shared" si="20"/>
        <v>1.2</v>
      </c>
      <c r="J279" s="9">
        <f t="shared" si="21"/>
        <v>6.4000000000000001E-2</v>
      </c>
      <c r="K279" s="6">
        <v>146</v>
      </c>
      <c r="L279" s="6">
        <f t="shared" si="22"/>
        <v>397</v>
      </c>
      <c r="M279" s="6">
        <f t="shared" si="23"/>
        <v>1</v>
      </c>
      <c r="N279" s="11">
        <f t="shared" si="24"/>
        <v>0.1</v>
      </c>
    </row>
    <row r="280" spans="1:14">
      <c r="A280" s="6" t="s">
        <v>58</v>
      </c>
      <c r="B280" s="6">
        <v>6120</v>
      </c>
      <c r="C280" s="8">
        <v>0.92421325340000005</v>
      </c>
      <c r="D280" s="9">
        <v>0.30299999999999999</v>
      </c>
      <c r="E280" s="9">
        <v>54.65</v>
      </c>
      <c r="F280" s="9">
        <v>0</v>
      </c>
      <c r="G280" s="9">
        <v>0</v>
      </c>
      <c r="H280" s="6">
        <v>1</v>
      </c>
      <c r="I280" s="9">
        <f t="shared" si="20"/>
        <v>0</v>
      </c>
      <c r="J280" s="9">
        <f t="shared" si="21"/>
        <v>0</v>
      </c>
      <c r="K280" s="6">
        <v>577</v>
      </c>
      <c r="L280" s="6">
        <f t="shared" si="22"/>
        <v>1573</v>
      </c>
      <c r="M280" s="6">
        <f t="shared" si="23"/>
        <v>0</v>
      </c>
      <c r="N280" s="11">
        <f t="shared" si="24"/>
        <v>0</v>
      </c>
    </row>
    <row r="281" spans="1:14">
      <c r="A281" s="6" t="s">
        <v>58</v>
      </c>
      <c r="B281" s="6">
        <v>6410</v>
      </c>
      <c r="C281" s="8">
        <v>0.1026018705</v>
      </c>
      <c r="D281" s="9">
        <v>0.30299999999999999</v>
      </c>
      <c r="E281" s="9">
        <v>54.65</v>
      </c>
      <c r="F281" s="9">
        <v>0</v>
      </c>
      <c r="G281" s="9">
        <v>0</v>
      </c>
      <c r="H281" s="6">
        <v>1</v>
      </c>
      <c r="I281" s="9">
        <f t="shared" si="20"/>
        <v>0</v>
      </c>
      <c r="J281" s="9">
        <f t="shared" si="21"/>
        <v>0</v>
      </c>
      <c r="K281" s="6">
        <v>82</v>
      </c>
      <c r="L281" s="6">
        <f t="shared" si="22"/>
        <v>175</v>
      </c>
      <c r="M281" s="6">
        <f t="shared" si="23"/>
        <v>0</v>
      </c>
      <c r="N281" s="11">
        <f t="shared" si="24"/>
        <v>0</v>
      </c>
    </row>
    <row r="282" spans="1:14">
      <c r="A282" s="6" t="s">
        <v>58</v>
      </c>
      <c r="B282" s="6">
        <v>6120</v>
      </c>
      <c r="C282" s="8">
        <v>7.0269326699999995E-2</v>
      </c>
      <c r="D282" s="9">
        <v>0.30299999999999999</v>
      </c>
      <c r="E282" s="9">
        <v>54.65</v>
      </c>
      <c r="F282" s="9">
        <v>0</v>
      </c>
      <c r="G282" s="9">
        <v>0</v>
      </c>
      <c r="H282" s="6">
        <v>1</v>
      </c>
      <c r="I282" s="9">
        <f t="shared" si="20"/>
        <v>0</v>
      </c>
      <c r="J282" s="9">
        <f t="shared" si="21"/>
        <v>0</v>
      </c>
      <c r="K282" s="6">
        <v>44</v>
      </c>
      <c r="L282" s="6">
        <f t="shared" si="22"/>
        <v>120</v>
      </c>
      <c r="M282" s="6">
        <f t="shared" si="23"/>
        <v>0</v>
      </c>
      <c r="N282" s="11">
        <f t="shared" si="24"/>
        <v>0</v>
      </c>
    </row>
    <row r="283" spans="1:14">
      <c r="A283" s="6" t="s">
        <v>58</v>
      </c>
      <c r="B283" s="6">
        <v>6410</v>
      </c>
      <c r="C283" s="8">
        <v>4.8598466000000003E-3</v>
      </c>
      <c r="D283" s="9">
        <v>0.30299999999999999</v>
      </c>
      <c r="E283" s="9">
        <v>54.65</v>
      </c>
      <c r="F283" s="9">
        <v>0</v>
      </c>
      <c r="G283" s="9">
        <v>0</v>
      </c>
      <c r="H283" s="6">
        <v>1</v>
      </c>
      <c r="I283" s="9">
        <f t="shared" si="20"/>
        <v>0</v>
      </c>
      <c r="J283" s="9">
        <f t="shared" si="21"/>
        <v>0</v>
      </c>
      <c r="K283" s="6">
        <v>3</v>
      </c>
      <c r="L283" s="6">
        <f t="shared" si="22"/>
        <v>8</v>
      </c>
      <c r="M283" s="6">
        <f t="shared" si="23"/>
        <v>0</v>
      </c>
      <c r="N283" s="11">
        <f t="shared" si="24"/>
        <v>0</v>
      </c>
    </row>
    <row r="284" spans="1:14">
      <c r="A284" s="6" t="s">
        <v>58</v>
      </c>
      <c r="B284" s="6">
        <v>6410</v>
      </c>
      <c r="C284" s="8">
        <v>6.7247462399999999E-2</v>
      </c>
      <c r="D284" s="9">
        <v>0.30299999999999999</v>
      </c>
      <c r="E284" s="9">
        <v>54.65</v>
      </c>
      <c r="F284" s="9">
        <v>0</v>
      </c>
      <c r="G284" s="9">
        <v>0</v>
      </c>
      <c r="H284" s="6">
        <v>1</v>
      </c>
      <c r="I284" s="9">
        <f t="shared" si="20"/>
        <v>0</v>
      </c>
      <c r="J284" s="9">
        <f t="shared" si="21"/>
        <v>0</v>
      </c>
      <c r="K284" s="6">
        <v>42</v>
      </c>
      <c r="L284" s="6">
        <f t="shared" si="22"/>
        <v>114</v>
      </c>
      <c r="M284" s="6">
        <f t="shared" si="23"/>
        <v>0</v>
      </c>
      <c r="N284" s="11">
        <f t="shared" si="24"/>
        <v>0</v>
      </c>
    </row>
    <row r="285" spans="1:14">
      <c r="A285" s="6" t="s">
        <v>58</v>
      </c>
      <c r="B285" s="6">
        <v>6170</v>
      </c>
      <c r="C285" s="8">
        <v>5.4304566585999998</v>
      </c>
      <c r="D285" s="9">
        <v>0.30299999999999999</v>
      </c>
      <c r="E285" s="9">
        <v>54.65</v>
      </c>
      <c r="F285" s="9">
        <v>0</v>
      </c>
      <c r="G285" s="9">
        <v>0</v>
      </c>
      <c r="H285" s="6">
        <v>1</v>
      </c>
      <c r="I285" s="9">
        <f t="shared" si="20"/>
        <v>0</v>
      </c>
      <c r="J285" s="9">
        <f t="shared" si="21"/>
        <v>0</v>
      </c>
      <c r="K285" s="6">
        <v>3389</v>
      </c>
      <c r="L285" s="6">
        <f t="shared" si="22"/>
        <v>9243</v>
      </c>
      <c r="M285" s="6">
        <f t="shared" si="23"/>
        <v>0</v>
      </c>
      <c r="N285" s="11">
        <f t="shared" si="24"/>
        <v>0</v>
      </c>
    </row>
    <row r="286" spans="1:14">
      <c r="A286" s="6" t="s">
        <v>58</v>
      </c>
      <c r="B286" s="6">
        <v>6460</v>
      </c>
      <c r="C286" s="8">
        <v>1.0480903999999999E-3</v>
      </c>
      <c r="D286" s="9">
        <v>0.30299999999999999</v>
      </c>
      <c r="E286" s="9">
        <v>54.65</v>
      </c>
      <c r="F286" s="9">
        <v>0</v>
      </c>
      <c r="G286" s="9">
        <v>0</v>
      </c>
      <c r="H286" s="6">
        <v>1</v>
      </c>
      <c r="I286" s="9">
        <f t="shared" si="20"/>
        <v>0</v>
      </c>
      <c r="J286" s="9">
        <f t="shared" si="21"/>
        <v>0</v>
      </c>
      <c r="K286" s="6">
        <v>1</v>
      </c>
      <c r="L286" s="6">
        <f t="shared" si="22"/>
        <v>2</v>
      </c>
      <c r="M286" s="6">
        <f t="shared" si="23"/>
        <v>0</v>
      </c>
      <c r="N286" s="11">
        <f t="shared" si="24"/>
        <v>0</v>
      </c>
    </row>
    <row r="287" spans="1:14">
      <c r="A287" s="6" t="s">
        <v>58</v>
      </c>
      <c r="B287" s="6">
        <v>3200</v>
      </c>
      <c r="C287" s="8">
        <v>4.8385013143000002</v>
      </c>
      <c r="D287" s="9">
        <v>0.4</v>
      </c>
      <c r="E287" s="9">
        <v>54.65</v>
      </c>
      <c r="F287" s="9">
        <v>1.2</v>
      </c>
      <c r="G287" s="9">
        <v>6.4000000000000001E-2</v>
      </c>
      <c r="H287" s="6">
        <v>1</v>
      </c>
      <c r="I287" s="9">
        <f t="shared" si="20"/>
        <v>1.2</v>
      </c>
      <c r="J287" s="9">
        <f t="shared" si="21"/>
        <v>6.4000000000000001E-2</v>
      </c>
      <c r="K287" s="6">
        <v>3986</v>
      </c>
      <c r="L287" s="6">
        <f t="shared" si="22"/>
        <v>10872</v>
      </c>
      <c r="M287" s="6">
        <f t="shared" si="23"/>
        <v>29</v>
      </c>
      <c r="N287" s="11">
        <f t="shared" si="24"/>
        <v>1.5</v>
      </c>
    </row>
    <row r="288" spans="1:14">
      <c r="A288" s="6" t="s">
        <v>58</v>
      </c>
      <c r="B288" s="6">
        <v>3200</v>
      </c>
      <c r="C288" s="8">
        <v>1.015618E-4</v>
      </c>
      <c r="D288" s="9">
        <v>0.4</v>
      </c>
      <c r="E288" s="9">
        <v>54.65</v>
      </c>
      <c r="F288" s="9">
        <v>1.2</v>
      </c>
      <c r="G288" s="9">
        <v>6.4000000000000001E-2</v>
      </c>
      <c r="H288" s="6">
        <v>1</v>
      </c>
      <c r="I288" s="9">
        <f t="shared" si="20"/>
        <v>1.2</v>
      </c>
      <c r="J288" s="9">
        <f t="shared" si="21"/>
        <v>6.4000000000000001E-2</v>
      </c>
      <c r="K288" s="6">
        <v>0</v>
      </c>
      <c r="L288" s="6">
        <f t="shared" si="22"/>
        <v>0</v>
      </c>
      <c r="M288" s="6">
        <f t="shared" si="23"/>
        <v>0</v>
      </c>
      <c r="N288" s="11">
        <f t="shared" si="24"/>
        <v>0</v>
      </c>
    </row>
    <row r="289" spans="1:14">
      <c r="A289" s="6" t="s">
        <v>58</v>
      </c>
      <c r="B289" s="6">
        <v>6410</v>
      </c>
      <c r="C289" s="8">
        <v>0.6690247225</v>
      </c>
      <c r="D289" s="9">
        <v>0.30299999999999999</v>
      </c>
      <c r="E289" s="9">
        <v>54.65</v>
      </c>
      <c r="F289" s="9">
        <v>0</v>
      </c>
      <c r="G289" s="9">
        <v>0</v>
      </c>
      <c r="H289" s="6">
        <v>1</v>
      </c>
      <c r="I289" s="9">
        <f t="shared" si="20"/>
        <v>0</v>
      </c>
      <c r="J289" s="9">
        <f t="shared" si="21"/>
        <v>0</v>
      </c>
      <c r="K289" s="6">
        <v>417</v>
      </c>
      <c r="L289" s="6">
        <f t="shared" si="22"/>
        <v>1139</v>
      </c>
      <c r="M289" s="6">
        <f t="shared" si="23"/>
        <v>0</v>
      </c>
      <c r="N289" s="11">
        <f t="shared" si="24"/>
        <v>0</v>
      </c>
    </row>
    <row r="290" spans="1:14">
      <c r="A290" s="6" t="s">
        <v>58</v>
      </c>
      <c r="B290" s="6">
        <v>6410</v>
      </c>
      <c r="C290" s="8">
        <v>0.134499114</v>
      </c>
      <c r="D290" s="9">
        <v>0.30299999999999999</v>
      </c>
      <c r="E290" s="9">
        <v>54.65</v>
      </c>
      <c r="F290" s="9">
        <v>0</v>
      </c>
      <c r="G290" s="9">
        <v>0</v>
      </c>
      <c r="H290" s="6">
        <v>1</v>
      </c>
      <c r="I290" s="9">
        <f t="shared" si="20"/>
        <v>0</v>
      </c>
      <c r="J290" s="9">
        <f t="shared" si="21"/>
        <v>0</v>
      </c>
      <c r="K290" s="6">
        <v>84</v>
      </c>
      <c r="L290" s="6">
        <f t="shared" si="22"/>
        <v>229</v>
      </c>
      <c r="M290" s="6">
        <f t="shared" si="23"/>
        <v>0</v>
      </c>
      <c r="N290" s="11">
        <f t="shared" si="24"/>
        <v>0</v>
      </c>
    </row>
    <row r="291" spans="1:14">
      <c r="A291" s="6" t="s">
        <v>58</v>
      </c>
      <c r="B291" s="6">
        <v>6120</v>
      </c>
      <c r="C291" s="8">
        <v>1.5845726608999999</v>
      </c>
      <c r="D291" s="9">
        <v>0.30299999999999999</v>
      </c>
      <c r="E291" s="9">
        <v>54.65</v>
      </c>
      <c r="F291" s="9">
        <v>0</v>
      </c>
      <c r="G291" s="9">
        <v>0</v>
      </c>
      <c r="H291" s="6">
        <v>1</v>
      </c>
      <c r="I291" s="9">
        <f t="shared" si="20"/>
        <v>0</v>
      </c>
      <c r="J291" s="9">
        <f t="shared" si="21"/>
        <v>0</v>
      </c>
      <c r="K291" s="6">
        <v>997</v>
      </c>
      <c r="L291" s="6">
        <f t="shared" si="22"/>
        <v>2697</v>
      </c>
      <c r="M291" s="6">
        <f t="shared" si="23"/>
        <v>0</v>
      </c>
      <c r="N291" s="11">
        <f t="shared" si="24"/>
        <v>0</v>
      </c>
    </row>
    <row r="292" spans="1:14">
      <c r="A292" s="6" t="s">
        <v>58</v>
      </c>
      <c r="B292" s="6">
        <v>6410</v>
      </c>
      <c r="C292" s="8">
        <v>0.1041850596</v>
      </c>
      <c r="D292" s="9">
        <v>0.30299999999999999</v>
      </c>
      <c r="E292" s="9">
        <v>54.65</v>
      </c>
      <c r="F292" s="9">
        <v>0</v>
      </c>
      <c r="G292" s="9">
        <v>0</v>
      </c>
      <c r="H292" s="6">
        <v>1</v>
      </c>
      <c r="I292" s="9">
        <f t="shared" si="20"/>
        <v>0</v>
      </c>
      <c r="J292" s="9">
        <f t="shared" si="21"/>
        <v>0</v>
      </c>
      <c r="K292" s="6">
        <v>65</v>
      </c>
      <c r="L292" s="6">
        <f t="shared" si="22"/>
        <v>177</v>
      </c>
      <c r="M292" s="6">
        <f t="shared" si="23"/>
        <v>0</v>
      </c>
      <c r="N292" s="11">
        <f t="shared" si="24"/>
        <v>0</v>
      </c>
    </row>
    <row r="293" spans="1:14">
      <c r="A293" s="6" t="s">
        <v>58</v>
      </c>
      <c r="B293" s="6">
        <v>6120</v>
      </c>
      <c r="C293" s="8">
        <v>5.7946296600000002E-2</v>
      </c>
      <c r="D293" s="9">
        <v>0.30299999999999999</v>
      </c>
      <c r="E293" s="9">
        <v>54.65</v>
      </c>
      <c r="F293" s="9">
        <v>0</v>
      </c>
      <c r="G293" s="9">
        <v>0</v>
      </c>
      <c r="H293" s="6">
        <v>1</v>
      </c>
      <c r="I293" s="9">
        <f t="shared" si="20"/>
        <v>0</v>
      </c>
      <c r="J293" s="9">
        <f t="shared" si="21"/>
        <v>0</v>
      </c>
      <c r="K293" s="6">
        <v>1416</v>
      </c>
      <c r="L293" s="6">
        <f t="shared" si="22"/>
        <v>99</v>
      </c>
      <c r="M293" s="6">
        <f t="shared" si="23"/>
        <v>0</v>
      </c>
      <c r="N293" s="11">
        <f t="shared" si="24"/>
        <v>0</v>
      </c>
    </row>
    <row r="294" spans="1:14">
      <c r="A294" s="6" t="s">
        <v>58</v>
      </c>
      <c r="B294" s="6">
        <v>3200</v>
      </c>
      <c r="C294" s="8">
        <v>6.6072061166999996</v>
      </c>
      <c r="D294" s="9">
        <v>0.4</v>
      </c>
      <c r="E294" s="9">
        <v>54.65</v>
      </c>
      <c r="F294" s="9">
        <v>1.2</v>
      </c>
      <c r="G294" s="9">
        <v>6.4000000000000001E-2</v>
      </c>
      <c r="H294" s="6">
        <v>1</v>
      </c>
      <c r="I294" s="9">
        <f t="shared" si="20"/>
        <v>1.2</v>
      </c>
      <c r="J294" s="9">
        <f t="shared" si="21"/>
        <v>6.4000000000000001E-2</v>
      </c>
      <c r="K294" s="6">
        <v>5443</v>
      </c>
      <c r="L294" s="6">
        <f t="shared" si="22"/>
        <v>14846</v>
      </c>
      <c r="M294" s="6">
        <f t="shared" si="23"/>
        <v>39</v>
      </c>
      <c r="N294" s="11">
        <f t="shared" si="24"/>
        <v>2.1</v>
      </c>
    </row>
    <row r="295" spans="1:14">
      <c r="A295" s="6" t="s">
        <v>58</v>
      </c>
      <c r="B295" s="6">
        <v>6120</v>
      </c>
      <c r="C295" s="8">
        <v>1.6141572433</v>
      </c>
      <c r="D295" s="9">
        <v>0.30299999999999999</v>
      </c>
      <c r="E295" s="9">
        <v>54.65</v>
      </c>
      <c r="F295" s="9">
        <v>0</v>
      </c>
      <c r="G295" s="9">
        <v>0</v>
      </c>
      <c r="H295" s="6">
        <v>1</v>
      </c>
      <c r="I295" s="9">
        <f t="shared" si="20"/>
        <v>0</v>
      </c>
      <c r="J295" s="9">
        <f t="shared" si="21"/>
        <v>0</v>
      </c>
      <c r="K295" s="6">
        <v>1033</v>
      </c>
      <c r="L295" s="6">
        <f t="shared" si="22"/>
        <v>2747</v>
      </c>
      <c r="M295" s="6">
        <f t="shared" si="23"/>
        <v>0</v>
      </c>
      <c r="N295" s="11">
        <f t="shared" si="24"/>
        <v>0</v>
      </c>
    </row>
    <row r="296" spans="1:14">
      <c r="A296" s="6" t="s">
        <v>58</v>
      </c>
      <c r="B296" s="6">
        <v>3200</v>
      </c>
      <c r="C296" s="8">
        <v>0.5321860759</v>
      </c>
      <c r="D296" s="9">
        <v>0.4</v>
      </c>
      <c r="E296" s="9">
        <v>54.65</v>
      </c>
      <c r="F296" s="9">
        <v>1.2</v>
      </c>
      <c r="G296" s="9">
        <v>6.4000000000000001E-2</v>
      </c>
      <c r="H296" s="6">
        <v>1</v>
      </c>
      <c r="I296" s="9">
        <f t="shared" si="20"/>
        <v>1.2</v>
      </c>
      <c r="J296" s="9">
        <f t="shared" si="21"/>
        <v>6.4000000000000001E-2</v>
      </c>
      <c r="K296" s="6">
        <v>438</v>
      </c>
      <c r="L296" s="6">
        <f t="shared" si="22"/>
        <v>1196</v>
      </c>
      <c r="M296" s="6">
        <f t="shared" si="23"/>
        <v>3</v>
      </c>
      <c r="N296" s="11">
        <f t="shared" si="24"/>
        <v>0.2</v>
      </c>
    </row>
    <row r="297" spans="1:14">
      <c r="A297" s="6" t="s">
        <v>58</v>
      </c>
      <c r="B297" s="6">
        <v>6410</v>
      </c>
      <c r="C297" s="8">
        <v>0.29934766239999999</v>
      </c>
      <c r="D297" s="9">
        <v>0.30299999999999999</v>
      </c>
      <c r="E297" s="9">
        <v>54.65</v>
      </c>
      <c r="F297" s="9">
        <v>0</v>
      </c>
      <c r="G297" s="9">
        <v>0</v>
      </c>
      <c r="H297" s="6">
        <v>1</v>
      </c>
      <c r="I297" s="9">
        <f t="shared" si="20"/>
        <v>0</v>
      </c>
      <c r="J297" s="9">
        <f t="shared" si="21"/>
        <v>0</v>
      </c>
      <c r="K297" s="6">
        <v>187</v>
      </c>
      <c r="L297" s="6">
        <f t="shared" si="22"/>
        <v>510</v>
      </c>
      <c r="M297" s="6">
        <f t="shared" si="23"/>
        <v>0</v>
      </c>
      <c r="N297" s="11">
        <f t="shared" si="24"/>
        <v>0</v>
      </c>
    </row>
    <row r="298" spans="1:14">
      <c r="A298" s="6" t="s">
        <v>58</v>
      </c>
      <c r="B298" s="6">
        <v>6460</v>
      </c>
      <c r="C298" s="8">
        <v>0.59492325700000004</v>
      </c>
      <c r="D298" s="9">
        <v>0.30299999999999999</v>
      </c>
      <c r="E298" s="9">
        <v>54.65</v>
      </c>
      <c r="F298" s="9">
        <v>0</v>
      </c>
      <c r="G298" s="9">
        <v>0</v>
      </c>
      <c r="H298" s="6">
        <v>1</v>
      </c>
      <c r="I298" s="9">
        <f t="shared" si="20"/>
        <v>0</v>
      </c>
      <c r="J298" s="9">
        <f t="shared" si="21"/>
        <v>0</v>
      </c>
      <c r="K298" s="6">
        <v>437</v>
      </c>
      <c r="L298" s="6">
        <f t="shared" si="22"/>
        <v>1013</v>
      </c>
      <c r="M298" s="6">
        <f t="shared" si="23"/>
        <v>0</v>
      </c>
      <c r="N298" s="11">
        <f t="shared" si="24"/>
        <v>0</v>
      </c>
    </row>
    <row r="299" spans="1:14">
      <c r="A299" s="6" t="s">
        <v>58</v>
      </c>
      <c r="B299" s="6">
        <v>3200</v>
      </c>
      <c r="C299" s="8">
        <v>0.15296776149999999</v>
      </c>
      <c r="D299" s="9">
        <v>0.4</v>
      </c>
      <c r="E299" s="9">
        <v>54.65</v>
      </c>
      <c r="F299" s="9">
        <v>1.2</v>
      </c>
      <c r="G299" s="9">
        <v>6.4000000000000001E-2</v>
      </c>
      <c r="H299" s="6">
        <v>1</v>
      </c>
      <c r="I299" s="9">
        <f t="shared" si="20"/>
        <v>1.2</v>
      </c>
      <c r="J299" s="9">
        <f t="shared" si="21"/>
        <v>6.4000000000000001E-2</v>
      </c>
      <c r="K299" s="6">
        <v>126</v>
      </c>
      <c r="L299" s="6">
        <f t="shared" si="22"/>
        <v>344</v>
      </c>
      <c r="M299" s="6">
        <f t="shared" si="23"/>
        <v>1</v>
      </c>
      <c r="N299" s="11">
        <f t="shared" si="24"/>
        <v>0</v>
      </c>
    </row>
    <row r="300" spans="1:14">
      <c r="A300" s="6" t="s">
        <v>58</v>
      </c>
      <c r="B300" s="6">
        <v>3200</v>
      </c>
      <c r="C300" s="8">
        <v>1.8635350700000001E-2</v>
      </c>
      <c r="D300" s="9">
        <v>0.4</v>
      </c>
      <c r="E300" s="9">
        <v>54.65</v>
      </c>
      <c r="F300" s="9">
        <v>1.2</v>
      </c>
      <c r="G300" s="9">
        <v>6.4000000000000001E-2</v>
      </c>
      <c r="H300" s="6">
        <v>1</v>
      </c>
      <c r="I300" s="9">
        <f t="shared" si="20"/>
        <v>1.2</v>
      </c>
      <c r="J300" s="9">
        <f t="shared" si="21"/>
        <v>6.4000000000000001E-2</v>
      </c>
      <c r="K300" s="6">
        <v>15</v>
      </c>
      <c r="L300" s="6">
        <f t="shared" si="22"/>
        <v>42</v>
      </c>
      <c r="M300" s="6">
        <f t="shared" si="23"/>
        <v>0</v>
      </c>
      <c r="N300" s="11">
        <f t="shared" si="24"/>
        <v>0</v>
      </c>
    </row>
    <row r="301" spans="1:14">
      <c r="A301" s="6" t="s">
        <v>58</v>
      </c>
      <c r="B301" s="6">
        <v>6410</v>
      </c>
      <c r="C301" s="8">
        <v>2.586218916</v>
      </c>
      <c r="D301" s="9">
        <v>0.30299999999999999</v>
      </c>
      <c r="E301" s="9">
        <v>54.65</v>
      </c>
      <c r="F301" s="9">
        <v>0</v>
      </c>
      <c r="G301" s="9">
        <v>0</v>
      </c>
      <c r="H301" s="6">
        <v>1</v>
      </c>
      <c r="I301" s="9">
        <f t="shared" si="20"/>
        <v>0</v>
      </c>
      <c r="J301" s="9">
        <f t="shared" si="21"/>
        <v>0</v>
      </c>
      <c r="K301" s="6">
        <v>1614</v>
      </c>
      <c r="L301" s="6">
        <f t="shared" si="22"/>
        <v>4402</v>
      </c>
      <c r="M301" s="6">
        <f t="shared" si="23"/>
        <v>0</v>
      </c>
      <c r="N301" s="11">
        <f t="shared" si="24"/>
        <v>0</v>
      </c>
    </row>
    <row r="302" spans="1:14">
      <c r="A302" s="6" t="s">
        <v>58</v>
      </c>
      <c r="B302" s="6">
        <v>6410</v>
      </c>
      <c r="C302" s="8">
        <v>0.7171213407</v>
      </c>
      <c r="D302" s="9">
        <v>0.30299999999999999</v>
      </c>
      <c r="E302" s="9">
        <v>54.65</v>
      </c>
      <c r="F302" s="9">
        <v>0</v>
      </c>
      <c r="G302" s="9">
        <v>0</v>
      </c>
      <c r="H302" s="6">
        <v>1</v>
      </c>
      <c r="I302" s="9">
        <f t="shared" si="20"/>
        <v>0</v>
      </c>
      <c r="J302" s="9">
        <f t="shared" si="21"/>
        <v>0</v>
      </c>
      <c r="K302" s="6">
        <v>447</v>
      </c>
      <c r="L302" s="6">
        <f t="shared" si="22"/>
        <v>1221</v>
      </c>
      <c r="M302" s="6">
        <f t="shared" si="23"/>
        <v>0</v>
      </c>
      <c r="N302" s="11">
        <f t="shared" si="24"/>
        <v>0</v>
      </c>
    </row>
    <row r="303" spans="1:14">
      <c r="A303" s="6" t="s">
        <v>58</v>
      </c>
      <c r="B303" s="6">
        <v>6410</v>
      </c>
      <c r="C303" s="8">
        <v>5.2976779999999995E-4</v>
      </c>
      <c r="D303" s="9">
        <v>0.30299999999999999</v>
      </c>
      <c r="E303" s="9">
        <v>54.65</v>
      </c>
      <c r="F303" s="9">
        <v>0</v>
      </c>
      <c r="G303" s="9">
        <v>0</v>
      </c>
      <c r="H303" s="6">
        <v>1</v>
      </c>
      <c r="I303" s="9">
        <f t="shared" si="20"/>
        <v>0</v>
      </c>
      <c r="J303" s="9">
        <f t="shared" si="21"/>
        <v>0</v>
      </c>
      <c r="K303" s="6">
        <v>0</v>
      </c>
      <c r="L303" s="6">
        <f t="shared" si="22"/>
        <v>1</v>
      </c>
      <c r="M303" s="6">
        <f t="shared" si="23"/>
        <v>0</v>
      </c>
      <c r="N303" s="11">
        <f t="shared" si="24"/>
        <v>0</v>
      </c>
    </row>
    <row r="304" spans="1:14">
      <c r="A304" s="6" t="s">
        <v>58</v>
      </c>
      <c r="B304" s="6">
        <v>3200</v>
      </c>
      <c r="C304" s="8">
        <v>1.9993428075999999</v>
      </c>
      <c r="D304" s="9">
        <v>0.4</v>
      </c>
      <c r="E304" s="9">
        <v>54.65</v>
      </c>
      <c r="F304" s="9">
        <v>1.2</v>
      </c>
      <c r="G304" s="9">
        <v>6.4000000000000001E-2</v>
      </c>
      <c r="H304" s="6">
        <v>1</v>
      </c>
      <c r="I304" s="9">
        <f t="shared" si="20"/>
        <v>1.2</v>
      </c>
      <c r="J304" s="9">
        <f t="shared" si="21"/>
        <v>6.4000000000000001E-2</v>
      </c>
      <c r="K304" s="6">
        <v>1647</v>
      </c>
      <c r="L304" s="6">
        <f t="shared" si="22"/>
        <v>4493</v>
      </c>
      <c r="M304" s="6">
        <f t="shared" si="23"/>
        <v>12</v>
      </c>
      <c r="N304" s="11">
        <f t="shared" si="24"/>
        <v>0.6</v>
      </c>
    </row>
    <row r="305" spans="1:14">
      <c r="A305" s="6" t="s">
        <v>58</v>
      </c>
      <c r="B305" s="6">
        <v>3200</v>
      </c>
      <c r="C305" s="8">
        <v>5.05059E-5</v>
      </c>
      <c r="D305" s="9">
        <v>0.4</v>
      </c>
      <c r="E305" s="9">
        <v>54.65</v>
      </c>
      <c r="F305" s="9">
        <v>1.2</v>
      </c>
      <c r="G305" s="9">
        <v>6.4000000000000001E-2</v>
      </c>
      <c r="H305" s="6">
        <v>1</v>
      </c>
      <c r="I305" s="9">
        <f t="shared" si="20"/>
        <v>1.2</v>
      </c>
      <c r="J305" s="9">
        <f t="shared" si="21"/>
        <v>6.4000000000000001E-2</v>
      </c>
      <c r="K305" s="6">
        <v>0</v>
      </c>
      <c r="L305" s="6">
        <f t="shared" si="22"/>
        <v>0</v>
      </c>
      <c r="M305" s="6">
        <f t="shared" si="23"/>
        <v>0</v>
      </c>
      <c r="N305" s="11">
        <f t="shared" si="24"/>
        <v>0</v>
      </c>
    </row>
    <row r="306" spans="1:14">
      <c r="A306" s="6" t="s">
        <v>58</v>
      </c>
      <c r="B306" s="6">
        <v>6410</v>
      </c>
      <c r="C306" s="8">
        <v>2.2094469197</v>
      </c>
      <c r="D306" s="9">
        <v>0.30299999999999999</v>
      </c>
      <c r="E306" s="9">
        <v>54.65</v>
      </c>
      <c r="F306" s="9">
        <v>0</v>
      </c>
      <c r="G306" s="9">
        <v>0</v>
      </c>
      <c r="H306" s="6">
        <v>1</v>
      </c>
      <c r="I306" s="9">
        <f t="shared" si="20"/>
        <v>0</v>
      </c>
      <c r="J306" s="9">
        <f t="shared" si="21"/>
        <v>0</v>
      </c>
      <c r="K306" s="6">
        <v>1379</v>
      </c>
      <c r="L306" s="6">
        <f t="shared" si="22"/>
        <v>3761</v>
      </c>
      <c r="M306" s="6">
        <f t="shared" si="23"/>
        <v>0</v>
      </c>
      <c r="N306" s="11">
        <f t="shared" si="24"/>
        <v>0</v>
      </c>
    </row>
    <row r="307" spans="1:14">
      <c r="A307" s="6" t="s">
        <v>58</v>
      </c>
      <c r="B307" s="6">
        <v>6120</v>
      </c>
      <c r="C307" s="8">
        <v>0.1452333153</v>
      </c>
      <c r="D307" s="9">
        <v>0.30299999999999999</v>
      </c>
      <c r="E307" s="9">
        <v>54.65</v>
      </c>
      <c r="F307" s="9">
        <v>0</v>
      </c>
      <c r="G307" s="9">
        <v>0</v>
      </c>
      <c r="H307" s="6">
        <v>1</v>
      </c>
      <c r="I307" s="9">
        <f t="shared" si="20"/>
        <v>0</v>
      </c>
      <c r="J307" s="9">
        <f t="shared" si="21"/>
        <v>0</v>
      </c>
      <c r="K307" s="6">
        <v>91</v>
      </c>
      <c r="L307" s="6">
        <f t="shared" si="22"/>
        <v>247</v>
      </c>
      <c r="M307" s="6">
        <f t="shared" si="23"/>
        <v>0</v>
      </c>
      <c r="N307" s="11">
        <f t="shared" si="24"/>
        <v>0</v>
      </c>
    </row>
    <row r="308" spans="1:14">
      <c r="A308" s="6" t="s">
        <v>58</v>
      </c>
      <c r="B308" s="6">
        <v>6120</v>
      </c>
      <c r="C308" s="8">
        <v>5.7640034586000004</v>
      </c>
      <c r="D308" s="9">
        <v>0.30299999999999999</v>
      </c>
      <c r="E308" s="9">
        <v>54.65</v>
      </c>
      <c r="F308" s="9">
        <v>0</v>
      </c>
      <c r="G308" s="9">
        <v>0</v>
      </c>
      <c r="H308" s="6">
        <v>1</v>
      </c>
      <c r="I308" s="9">
        <f t="shared" si="20"/>
        <v>0</v>
      </c>
      <c r="J308" s="9">
        <f t="shared" si="21"/>
        <v>0</v>
      </c>
      <c r="K308" s="6">
        <v>3597</v>
      </c>
      <c r="L308" s="6">
        <f t="shared" si="22"/>
        <v>9811</v>
      </c>
      <c r="M308" s="6">
        <f t="shared" si="23"/>
        <v>0</v>
      </c>
      <c r="N308" s="11">
        <f t="shared" si="24"/>
        <v>0</v>
      </c>
    </row>
    <row r="309" spans="1:14">
      <c r="A309" s="6" t="s">
        <v>58</v>
      </c>
      <c r="B309" s="6">
        <v>3200</v>
      </c>
      <c r="C309" s="8">
        <v>8.6781759200000003E-2</v>
      </c>
      <c r="D309" s="9">
        <v>0.4</v>
      </c>
      <c r="E309" s="9">
        <v>54.65</v>
      </c>
      <c r="F309" s="9">
        <v>1.2</v>
      </c>
      <c r="G309" s="9">
        <v>6.4000000000000001E-2</v>
      </c>
      <c r="H309" s="6">
        <v>1</v>
      </c>
      <c r="I309" s="9">
        <f t="shared" si="20"/>
        <v>1.2</v>
      </c>
      <c r="J309" s="9">
        <f t="shared" si="21"/>
        <v>6.4000000000000001E-2</v>
      </c>
      <c r="K309" s="6">
        <v>71</v>
      </c>
      <c r="L309" s="6">
        <f t="shared" si="22"/>
        <v>195</v>
      </c>
      <c r="M309" s="6">
        <f t="shared" si="23"/>
        <v>1</v>
      </c>
      <c r="N309" s="11">
        <f t="shared" si="24"/>
        <v>0</v>
      </c>
    </row>
    <row r="310" spans="1:14">
      <c r="A310" s="6" t="s">
        <v>58</v>
      </c>
      <c r="B310" s="6">
        <v>3200</v>
      </c>
      <c r="C310" s="8">
        <v>1.1455466942000001</v>
      </c>
      <c r="D310" s="9">
        <v>0.4</v>
      </c>
      <c r="E310" s="9">
        <v>54.65</v>
      </c>
      <c r="F310" s="9">
        <v>1.2</v>
      </c>
      <c r="G310" s="9">
        <v>6.4000000000000001E-2</v>
      </c>
      <c r="H310" s="6">
        <v>1</v>
      </c>
      <c r="I310" s="9">
        <f t="shared" si="20"/>
        <v>1.2</v>
      </c>
      <c r="J310" s="9">
        <f t="shared" si="21"/>
        <v>6.4000000000000001E-2</v>
      </c>
      <c r="K310" s="6">
        <v>944</v>
      </c>
      <c r="L310" s="6">
        <f t="shared" si="22"/>
        <v>2574</v>
      </c>
      <c r="M310" s="6">
        <f t="shared" si="23"/>
        <v>7</v>
      </c>
      <c r="N310" s="11">
        <f t="shared" si="24"/>
        <v>0.4</v>
      </c>
    </row>
    <row r="311" spans="1:14">
      <c r="A311" s="6" t="s">
        <v>58</v>
      </c>
      <c r="B311" s="6">
        <v>6460</v>
      </c>
      <c r="C311" s="8">
        <v>0.9658315435</v>
      </c>
      <c r="D311" s="9">
        <v>0.30299999999999999</v>
      </c>
      <c r="E311" s="9">
        <v>54.65</v>
      </c>
      <c r="F311" s="9">
        <v>0</v>
      </c>
      <c r="G311" s="9">
        <v>0</v>
      </c>
      <c r="H311" s="6">
        <v>1</v>
      </c>
      <c r="I311" s="9">
        <f t="shared" si="20"/>
        <v>0</v>
      </c>
      <c r="J311" s="9">
        <f t="shared" si="21"/>
        <v>0</v>
      </c>
      <c r="K311" s="6">
        <v>603</v>
      </c>
      <c r="L311" s="6">
        <f t="shared" si="22"/>
        <v>1644</v>
      </c>
      <c r="M311" s="6">
        <f t="shared" si="23"/>
        <v>0</v>
      </c>
      <c r="N311" s="11">
        <f t="shared" si="24"/>
        <v>0</v>
      </c>
    </row>
    <row r="312" spans="1:14">
      <c r="A312" s="6" t="s">
        <v>58</v>
      </c>
      <c r="B312" s="6">
        <v>6410</v>
      </c>
      <c r="C312" s="8">
        <v>3.5422199506999998</v>
      </c>
      <c r="D312" s="9">
        <v>0.30299999999999999</v>
      </c>
      <c r="E312" s="9">
        <v>54.65</v>
      </c>
      <c r="F312" s="9">
        <v>0</v>
      </c>
      <c r="G312" s="9">
        <v>0</v>
      </c>
      <c r="H312" s="6">
        <v>1</v>
      </c>
      <c r="I312" s="9">
        <f t="shared" si="20"/>
        <v>0</v>
      </c>
      <c r="J312" s="9">
        <f t="shared" si="21"/>
        <v>0</v>
      </c>
      <c r="K312" s="6">
        <v>2210</v>
      </c>
      <c r="L312" s="6">
        <f t="shared" si="22"/>
        <v>6029</v>
      </c>
      <c r="M312" s="6">
        <f t="shared" si="23"/>
        <v>0</v>
      </c>
      <c r="N312" s="11">
        <f t="shared" si="24"/>
        <v>0</v>
      </c>
    </row>
    <row r="313" spans="1:14">
      <c r="A313" s="6" t="s">
        <v>58</v>
      </c>
      <c r="B313" s="6">
        <v>6410</v>
      </c>
      <c r="C313" s="8">
        <v>9.8232182900000006E-2</v>
      </c>
      <c r="D313" s="9">
        <v>0.30299999999999999</v>
      </c>
      <c r="E313" s="9">
        <v>54.65</v>
      </c>
      <c r="F313" s="9">
        <v>0</v>
      </c>
      <c r="G313" s="9">
        <v>0</v>
      </c>
      <c r="H313" s="6">
        <v>1</v>
      </c>
      <c r="I313" s="9">
        <f t="shared" si="20"/>
        <v>0</v>
      </c>
      <c r="J313" s="9">
        <f t="shared" si="21"/>
        <v>0</v>
      </c>
      <c r="K313" s="6">
        <v>116</v>
      </c>
      <c r="L313" s="6">
        <f t="shared" si="22"/>
        <v>167</v>
      </c>
      <c r="M313" s="6">
        <f t="shared" si="23"/>
        <v>0</v>
      </c>
      <c r="N313" s="11">
        <f t="shared" si="24"/>
        <v>0</v>
      </c>
    </row>
    <row r="314" spans="1:14">
      <c r="A314" s="6" t="s">
        <v>58</v>
      </c>
      <c r="B314" s="6">
        <v>6410</v>
      </c>
      <c r="C314" s="8">
        <v>4.2481754999999996E-3</v>
      </c>
      <c r="D314" s="9">
        <v>0.30299999999999999</v>
      </c>
      <c r="E314" s="9">
        <v>54.65</v>
      </c>
      <c r="F314" s="9">
        <v>0</v>
      </c>
      <c r="G314" s="9">
        <v>0</v>
      </c>
      <c r="H314" s="6">
        <v>1</v>
      </c>
      <c r="I314" s="9">
        <f t="shared" si="20"/>
        <v>0</v>
      </c>
      <c r="J314" s="9">
        <f t="shared" si="21"/>
        <v>0</v>
      </c>
      <c r="K314" s="6">
        <v>3</v>
      </c>
      <c r="L314" s="6">
        <f t="shared" si="22"/>
        <v>7</v>
      </c>
      <c r="M314" s="6">
        <f t="shared" si="23"/>
        <v>0</v>
      </c>
      <c r="N314" s="11">
        <f t="shared" si="24"/>
        <v>0</v>
      </c>
    </row>
    <row r="315" spans="1:14">
      <c r="A315" s="6" t="s">
        <v>58</v>
      </c>
      <c r="B315" s="6">
        <v>6410</v>
      </c>
      <c r="C315" s="8">
        <v>3.0853597900000002E-2</v>
      </c>
      <c r="D315" s="9">
        <v>0.30299999999999999</v>
      </c>
      <c r="E315" s="9">
        <v>54.65</v>
      </c>
      <c r="F315" s="9">
        <v>0</v>
      </c>
      <c r="G315" s="9">
        <v>0</v>
      </c>
      <c r="H315" s="6">
        <v>1</v>
      </c>
      <c r="I315" s="9">
        <f t="shared" si="20"/>
        <v>0</v>
      </c>
      <c r="J315" s="9">
        <f t="shared" si="21"/>
        <v>0</v>
      </c>
      <c r="K315" s="6">
        <v>19</v>
      </c>
      <c r="L315" s="6">
        <f t="shared" si="22"/>
        <v>53</v>
      </c>
      <c r="M315" s="6">
        <f t="shared" si="23"/>
        <v>0</v>
      </c>
      <c r="N315" s="11">
        <f t="shared" si="24"/>
        <v>0</v>
      </c>
    </row>
    <row r="316" spans="1:14">
      <c r="A316" s="6" t="s">
        <v>58</v>
      </c>
      <c r="B316" s="6">
        <v>6410</v>
      </c>
      <c r="C316" s="8">
        <v>0.27022978199999997</v>
      </c>
      <c r="D316" s="9">
        <v>0.30299999999999999</v>
      </c>
      <c r="E316" s="9">
        <v>54.65</v>
      </c>
      <c r="F316" s="9">
        <v>0</v>
      </c>
      <c r="G316" s="9">
        <v>0</v>
      </c>
      <c r="H316" s="6">
        <v>1</v>
      </c>
      <c r="I316" s="9">
        <f t="shared" si="20"/>
        <v>0</v>
      </c>
      <c r="J316" s="9">
        <f t="shared" si="21"/>
        <v>0</v>
      </c>
      <c r="K316" s="6">
        <v>169</v>
      </c>
      <c r="L316" s="6">
        <f t="shared" si="22"/>
        <v>460</v>
      </c>
      <c r="M316" s="6">
        <f t="shared" si="23"/>
        <v>0</v>
      </c>
      <c r="N316" s="11">
        <f t="shared" si="24"/>
        <v>0</v>
      </c>
    </row>
    <row r="317" spans="1:14">
      <c r="A317" s="6" t="s">
        <v>58</v>
      </c>
      <c r="B317" s="6">
        <v>6410</v>
      </c>
      <c r="C317" s="8">
        <v>1.5789707999999999E-3</v>
      </c>
      <c r="D317" s="9">
        <v>0.30299999999999999</v>
      </c>
      <c r="E317" s="9">
        <v>54.65</v>
      </c>
      <c r="F317" s="9">
        <v>0</v>
      </c>
      <c r="G317" s="9">
        <v>0</v>
      </c>
      <c r="H317" s="6">
        <v>1</v>
      </c>
      <c r="I317" s="9">
        <f t="shared" si="20"/>
        <v>0</v>
      </c>
      <c r="J317" s="9">
        <f t="shared" si="21"/>
        <v>0</v>
      </c>
      <c r="K317" s="6">
        <v>1</v>
      </c>
      <c r="L317" s="6">
        <f t="shared" si="22"/>
        <v>3</v>
      </c>
      <c r="M317" s="6">
        <f t="shared" si="23"/>
        <v>0</v>
      </c>
      <c r="N317" s="11">
        <f t="shared" si="24"/>
        <v>0</v>
      </c>
    </row>
    <row r="318" spans="1:14">
      <c r="A318" s="6" t="s">
        <v>58</v>
      </c>
      <c r="B318" s="6">
        <v>6120</v>
      </c>
      <c r="C318" s="8">
        <v>3.6043341783999998</v>
      </c>
      <c r="D318" s="9">
        <v>0.30299999999999999</v>
      </c>
      <c r="E318" s="9">
        <v>54.65</v>
      </c>
      <c r="F318" s="9">
        <v>0</v>
      </c>
      <c r="G318" s="9">
        <v>0</v>
      </c>
      <c r="H318" s="6">
        <v>1</v>
      </c>
      <c r="I318" s="9">
        <f t="shared" si="20"/>
        <v>0</v>
      </c>
      <c r="J318" s="9">
        <f t="shared" si="21"/>
        <v>0</v>
      </c>
      <c r="K318" s="6">
        <v>2249</v>
      </c>
      <c r="L318" s="6">
        <f t="shared" si="22"/>
        <v>6135</v>
      </c>
      <c r="M318" s="6">
        <f t="shared" si="23"/>
        <v>0</v>
      </c>
      <c r="N318" s="11">
        <f t="shared" si="24"/>
        <v>0</v>
      </c>
    </row>
    <row r="319" spans="1:14">
      <c r="A319" s="6" t="s">
        <v>58</v>
      </c>
      <c r="B319" s="6">
        <v>6410</v>
      </c>
      <c r="C319" s="8">
        <v>0.40527380959999998</v>
      </c>
      <c r="D319" s="9">
        <v>0.30299999999999999</v>
      </c>
      <c r="E319" s="9">
        <v>54.65</v>
      </c>
      <c r="F319" s="9">
        <v>0</v>
      </c>
      <c r="G319" s="9">
        <v>0</v>
      </c>
      <c r="H319" s="6">
        <v>1</v>
      </c>
      <c r="I319" s="9">
        <f t="shared" si="20"/>
        <v>0</v>
      </c>
      <c r="J319" s="9">
        <f t="shared" si="21"/>
        <v>0</v>
      </c>
      <c r="K319" s="6">
        <v>253</v>
      </c>
      <c r="L319" s="6">
        <f t="shared" si="22"/>
        <v>690</v>
      </c>
      <c r="M319" s="6">
        <f t="shared" si="23"/>
        <v>0</v>
      </c>
      <c r="N319" s="11">
        <f t="shared" si="24"/>
        <v>0</v>
      </c>
    </row>
    <row r="320" spans="1:14">
      <c r="A320" s="6" t="s">
        <v>58</v>
      </c>
      <c r="B320" s="6">
        <v>6410</v>
      </c>
      <c r="C320" s="8">
        <v>1.3253465417000001</v>
      </c>
      <c r="D320" s="9">
        <v>0.30299999999999999</v>
      </c>
      <c r="E320" s="9">
        <v>54.65</v>
      </c>
      <c r="F320" s="9">
        <v>0</v>
      </c>
      <c r="G320" s="9">
        <v>0</v>
      </c>
      <c r="H320" s="6">
        <v>1</v>
      </c>
      <c r="I320" s="9">
        <f t="shared" si="20"/>
        <v>0</v>
      </c>
      <c r="J320" s="9">
        <f t="shared" si="21"/>
        <v>0</v>
      </c>
      <c r="K320" s="6">
        <v>827</v>
      </c>
      <c r="L320" s="6">
        <f t="shared" si="22"/>
        <v>2256</v>
      </c>
      <c r="M320" s="6">
        <f t="shared" si="23"/>
        <v>0</v>
      </c>
      <c r="N320" s="11">
        <f t="shared" si="24"/>
        <v>0</v>
      </c>
    </row>
    <row r="321" spans="1:14">
      <c r="A321" s="6" t="s">
        <v>58</v>
      </c>
      <c r="B321" s="6">
        <v>6460</v>
      </c>
      <c r="C321" s="8">
        <v>5.5632127997999996</v>
      </c>
      <c r="D321" s="9">
        <v>0.30299999999999999</v>
      </c>
      <c r="E321" s="9">
        <v>54.65</v>
      </c>
      <c r="F321" s="9">
        <v>0</v>
      </c>
      <c r="G321" s="9">
        <v>0</v>
      </c>
      <c r="H321" s="6">
        <v>1</v>
      </c>
      <c r="I321" s="9">
        <f t="shared" si="20"/>
        <v>0</v>
      </c>
      <c r="J321" s="9">
        <f t="shared" si="21"/>
        <v>0</v>
      </c>
      <c r="K321" s="6">
        <v>3472</v>
      </c>
      <c r="L321" s="6">
        <f t="shared" si="22"/>
        <v>9469</v>
      </c>
      <c r="M321" s="6">
        <f t="shared" si="23"/>
        <v>0</v>
      </c>
      <c r="N321" s="11">
        <f t="shared" si="24"/>
        <v>0</v>
      </c>
    </row>
    <row r="322" spans="1:14">
      <c r="A322" s="6" t="s">
        <v>58</v>
      </c>
      <c r="B322" s="6">
        <v>3200</v>
      </c>
      <c r="C322" s="8">
        <v>0.30650356480000002</v>
      </c>
      <c r="D322" s="9">
        <v>0.4</v>
      </c>
      <c r="E322" s="9">
        <v>54.65</v>
      </c>
      <c r="F322" s="9">
        <v>1.2</v>
      </c>
      <c r="G322" s="9">
        <v>6.4000000000000001E-2</v>
      </c>
      <c r="H322" s="6">
        <v>1</v>
      </c>
      <c r="I322" s="9">
        <f t="shared" si="20"/>
        <v>1.2</v>
      </c>
      <c r="J322" s="9">
        <f t="shared" si="21"/>
        <v>6.4000000000000001E-2</v>
      </c>
      <c r="K322" s="6">
        <v>252</v>
      </c>
      <c r="L322" s="6">
        <f t="shared" si="22"/>
        <v>689</v>
      </c>
      <c r="M322" s="6">
        <f t="shared" si="23"/>
        <v>2</v>
      </c>
      <c r="N322" s="11">
        <f t="shared" si="24"/>
        <v>0.1</v>
      </c>
    </row>
    <row r="323" spans="1:14">
      <c r="A323" s="6" t="s">
        <v>58</v>
      </c>
      <c r="B323" s="6">
        <v>6460</v>
      </c>
      <c r="C323" s="8">
        <v>2.7222109781000001</v>
      </c>
      <c r="D323" s="9">
        <v>0.30299999999999999</v>
      </c>
      <c r="E323" s="9">
        <v>54.65</v>
      </c>
      <c r="F323" s="9">
        <v>0</v>
      </c>
      <c r="G323" s="9">
        <v>0</v>
      </c>
      <c r="H323" s="6">
        <v>1</v>
      </c>
      <c r="I323" s="9">
        <f t="shared" ref="I323:I386" si="25">F323</f>
        <v>0</v>
      </c>
      <c r="J323" s="9">
        <f t="shared" ref="J323:J386" si="26">G323</f>
        <v>0</v>
      </c>
      <c r="K323" s="6">
        <v>1699</v>
      </c>
      <c r="L323" s="6">
        <f t="shared" ref="L323:L386" si="27">ROUND(E323*D323*C323*102.79,0)</f>
        <v>4633</v>
      </c>
      <c r="M323" s="6">
        <f t="shared" ref="M323:M386" si="28">ROUND(I323*L323*0.002205,0)</f>
        <v>0</v>
      </c>
      <c r="N323" s="11">
        <f t="shared" ref="N323:N386" si="29">ROUND(J323*L323*0.002205,1)</f>
        <v>0</v>
      </c>
    </row>
    <row r="324" spans="1:14">
      <c r="A324" s="6" t="s">
        <v>58</v>
      </c>
      <c r="B324" s="6">
        <v>6410</v>
      </c>
      <c r="C324" s="8">
        <v>1.5545754004000001</v>
      </c>
      <c r="D324" s="9">
        <v>0.30299999999999999</v>
      </c>
      <c r="E324" s="9">
        <v>54.65</v>
      </c>
      <c r="F324" s="9">
        <v>0</v>
      </c>
      <c r="G324" s="9">
        <v>0</v>
      </c>
      <c r="H324" s="6">
        <v>1</v>
      </c>
      <c r="I324" s="9">
        <f t="shared" si="25"/>
        <v>0</v>
      </c>
      <c r="J324" s="9">
        <f t="shared" si="26"/>
        <v>0</v>
      </c>
      <c r="K324" s="6">
        <v>992</v>
      </c>
      <c r="L324" s="6">
        <f t="shared" si="27"/>
        <v>2646</v>
      </c>
      <c r="M324" s="6">
        <f t="shared" si="28"/>
        <v>0</v>
      </c>
      <c r="N324" s="11">
        <f t="shared" si="29"/>
        <v>0</v>
      </c>
    </row>
    <row r="325" spans="1:14">
      <c r="A325" s="6" t="s">
        <v>58</v>
      </c>
      <c r="B325" s="6">
        <v>3200</v>
      </c>
      <c r="C325" s="8">
        <v>0.31873146190000001</v>
      </c>
      <c r="D325" s="9">
        <v>0.4</v>
      </c>
      <c r="E325" s="9">
        <v>54.65</v>
      </c>
      <c r="F325" s="9">
        <v>1.2</v>
      </c>
      <c r="G325" s="9">
        <v>6.4000000000000001E-2</v>
      </c>
      <c r="H325" s="6">
        <v>1</v>
      </c>
      <c r="I325" s="9">
        <f t="shared" si="25"/>
        <v>1.2</v>
      </c>
      <c r="J325" s="9">
        <f t="shared" si="26"/>
        <v>6.4000000000000001E-2</v>
      </c>
      <c r="K325" s="6">
        <v>293</v>
      </c>
      <c r="L325" s="6">
        <f t="shared" si="27"/>
        <v>716</v>
      </c>
      <c r="M325" s="6">
        <f t="shared" si="28"/>
        <v>2</v>
      </c>
      <c r="N325" s="11">
        <f t="shared" si="29"/>
        <v>0.1</v>
      </c>
    </row>
    <row r="326" spans="1:14">
      <c r="A326" s="6" t="s">
        <v>58</v>
      </c>
      <c r="B326" s="6">
        <v>3200</v>
      </c>
      <c r="C326" s="8">
        <v>0.80791120920000004</v>
      </c>
      <c r="D326" s="9">
        <v>0.4</v>
      </c>
      <c r="E326" s="9">
        <v>54.65</v>
      </c>
      <c r="F326" s="9">
        <v>1.2</v>
      </c>
      <c r="G326" s="9">
        <v>6.4000000000000001E-2</v>
      </c>
      <c r="H326" s="6">
        <v>1</v>
      </c>
      <c r="I326" s="9">
        <f t="shared" si="25"/>
        <v>1.2</v>
      </c>
      <c r="J326" s="9">
        <f t="shared" si="26"/>
        <v>6.4000000000000001E-2</v>
      </c>
      <c r="K326" s="6">
        <v>681</v>
      </c>
      <c r="L326" s="6">
        <f t="shared" si="27"/>
        <v>1815</v>
      </c>
      <c r="M326" s="6">
        <f t="shared" si="28"/>
        <v>5</v>
      </c>
      <c r="N326" s="11">
        <f t="shared" si="29"/>
        <v>0.3</v>
      </c>
    </row>
    <row r="327" spans="1:14">
      <c r="A327" s="6" t="s">
        <v>58</v>
      </c>
      <c r="B327" s="6">
        <v>6460</v>
      </c>
      <c r="C327" s="8">
        <v>3.3290854242000001</v>
      </c>
      <c r="D327" s="9">
        <v>0.30299999999999999</v>
      </c>
      <c r="E327" s="9">
        <v>54.65</v>
      </c>
      <c r="F327" s="9">
        <v>0</v>
      </c>
      <c r="G327" s="9">
        <v>0</v>
      </c>
      <c r="H327" s="6">
        <v>1</v>
      </c>
      <c r="I327" s="9">
        <f t="shared" si="25"/>
        <v>0</v>
      </c>
      <c r="J327" s="9">
        <f t="shared" si="26"/>
        <v>0</v>
      </c>
      <c r="K327" s="6">
        <v>2203</v>
      </c>
      <c r="L327" s="6">
        <f t="shared" si="27"/>
        <v>5666</v>
      </c>
      <c r="M327" s="6">
        <f t="shared" si="28"/>
        <v>0</v>
      </c>
      <c r="N327" s="11">
        <f t="shared" si="29"/>
        <v>0</v>
      </c>
    </row>
    <row r="328" spans="1:14">
      <c r="A328" s="6" t="s">
        <v>58</v>
      </c>
      <c r="B328" s="6">
        <v>6460</v>
      </c>
      <c r="C328" s="8">
        <v>1.8675445358</v>
      </c>
      <c r="D328" s="9">
        <v>0.30299999999999999</v>
      </c>
      <c r="E328" s="9">
        <v>54.65</v>
      </c>
      <c r="F328" s="9">
        <v>0</v>
      </c>
      <c r="G328" s="9">
        <v>0</v>
      </c>
      <c r="H328" s="6">
        <v>1</v>
      </c>
      <c r="I328" s="9">
        <f t="shared" si="25"/>
        <v>0</v>
      </c>
      <c r="J328" s="9">
        <f t="shared" si="26"/>
        <v>0</v>
      </c>
      <c r="K328" s="6">
        <v>1192</v>
      </c>
      <c r="L328" s="6">
        <f t="shared" si="27"/>
        <v>3179</v>
      </c>
      <c r="M328" s="6">
        <f t="shared" si="28"/>
        <v>0</v>
      </c>
      <c r="N328" s="11">
        <f t="shared" si="29"/>
        <v>0</v>
      </c>
    </row>
    <row r="329" spans="1:14">
      <c r="A329" s="6" t="s">
        <v>58</v>
      </c>
      <c r="B329" s="6">
        <v>3200</v>
      </c>
      <c r="C329" s="8">
        <v>0.40175325670000001</v>
      </c>
      <c r="D329" s="9">
        <v>0.4</v>
      </c>
      <c r="E329" s="9">
        <v>54.65</v>
      </c>
      <c r="F329" s="9">
        <v>1.2</v>
      </c>
      <c r="G329" s="9">
        <v>6.4000000000000001E-2</v>
      </c>
      <c r="H329" s="6">
        <v>1</v>
      </c>
      <c r="I329" s="9">
        <f t="shared" si="25"/>
        <v>1.2</v>
      </c>
      <c r="J329" s="9">
        <f t="shared" si="26"/>
        <v>6.4000000000000001E-2</v>
      </c>
      <c r="K329" s="6">
        <v>331</v>
      </c>
      <c r="L329" s="6">
        <f t="shared" si="27"/>
        <v>903</v>
      </c>
      <c r="M329" s="6">
        <f t="shared" si="28"/>
        <v>2</v>
      </c>
      <c r="N329" s="11">
        <f t="shared" si="29"/>
        <v>0.1</v>
      </c>
    </row>
    <row r="330" spans="1:14">
      <c r="A330" s="6" t="s">
        <v>58</v>
      </c>
      <c r="B330" s="6">
        <v>6410</v>
      </c>
      <c r="C330" s="8">
        <v>0.1637031578</v>
      </c>
      <c r="D330" s="9">
        <v>0.30299999999999999</v>
      </c>
      <c r="E330" s="9">
        <v>54.65</v>
      </c>
      <c r="F330" s="9">
        <v>0</v>
      </c>
      <c r="G330" s="9">
        <v>0</v>
      </c>
      <c r="H330" s="6">
        <v>1</v>
      </c>
      <c r="I330" s="9">
        <f t="shared" si="25"/>
        <v>0</v>
      </c>
      <c r="J330" s="9">
        <f t="shared" si="26"/>
        <v>0</v>
      </c>
      <c r="K330" s="6">
        <v>102</v>
      </c>
      <c r="L330" s="6">
        <f t="shared" si="27"/>
        <v>279</v>
      </c>
      <c r="M330" s="6">
        <f t="shared" si="28"/>
        <v>0</v>
      </c>
      <c r="N330" s="11">
        <f t="shared" si="29"/>
        <v>0</v>
      </c>
    </row>
    <row r="331" spans="1:14">
      <c r="A331" s="6" t="s">
        <v>58</v>
      </c>
      <c r="B331" s="6">
        <v>6410</v>
      </c>
      <c r="C331" s="8">
        <v>9.8426208400000006E-2</v>
      </c>
      <c r="D331" s="9">
        <v>0.30299999999999999</v>
      </c>
      <c r="E331" s="9">
        <v>54.65</v>
      </c>
      <c r="F331" s="9">
        <v>0</v>
      </c>
      <c r="G331" s="9">
        <v>0</v>
      </c>
      <c r="H331" s="6">
        <v>1</v>
      </c>
      <c r="I331" s="9">
        <f t="shared" si="25"/>
        <v>0</v>
      </c>
      <c r="J331" s="9">
        <f t="shared" si="26"/>
        <v>0</v>
      </c>
      <c r="K331" s="6">
        <v>61</v>
      </c>
      <c r="L331" s="6">
        <f t="shared" si="27"/>
        <v>168</v>
      </c>
      <c r="M331" s="6">
        <f t="shared" si="28"/>
        <v>0</v>
      </c>
      <c r="N331" s="11">
        <f t="shared" si="29"/>
        <v>0</v>
      </c>
    </row>
    <row r="332" spans="1:14">
      <c r="A332" s="6" t="s">
        <v>58</v>
      </c>
      <c r="B332" s="6">
        <v>6170</v>
      </c>
      <c r="C332" s="8">
        <v>0.18580404780000001</v>
      </c>
      <c r="D332" s="9">
        <v>0.30299999999999999</v>
      </c>
      <c r="E332" s="9">
        <v>54.65</v>
      </c>
      <c r="F332" s="9">
        <v>0</v>
      </c>
      <c r="G332" s="9">
        <v>0</v>
      </c>
      <c r="H332" s="6">
        <v>1</v>
      </c>
      <c r="I332" s="9">
        <f t="shared" si="25"/>
        <v>0</v>
      </c>
      <c r="J332" s="9">
        <f t="shared" si="26"/>
        <v>0</v>
      </c>
      <c r="K332" s="6">
        <v>303</v>
      </c>
      <c r="L332" s="6">
        <f t="shared" si="27"/>
        <v>316</v>
      </c>
      <c r="M332" s="6">
        <f t="shared" si="28"/>
        <v>0</v>
      </c>
      <c r="N332" s="11">
        <f t="shared" si="29"/>
        <v>0</v>
      </c>
    </row>
    <row r="333" spans="1:14">
      <c r="A333" s="6" t="s">
        <v>58</v>
      </c>
      <c r="B333" s="6">
        <v>6181</v>
      </c>
      <c r="C333" s="8">
        <v>0.25070358009999999</v>
      </c>
      <c r="D333" s="9">
        <v>0.30299999999999999</v>
      </c>
      <c r="E333" s="9">
        <v>54.65</v>
      </c>
      <c r="F333" s="9">
        <v>0</v>
      </c>
      <c r="G333" s="9">
        <v>0</v>
      </c>
      <c r="H333" s="6">
        <v>1</v>
      </c>
      <c r="I333" s="9">
        <f t="shared" si="25"/>
        <v>0</v>
      </c>
      <c r="J333" s="9">
        <f t="shared" si="26"/>
        <v>0</v>
      </c>
      <c r="K333" s="6">
        <v>156</v>
      </c>
      <c r="L333" s="6">
        <f t="shared" si="27"/>
        <v>427</v>
      </c>
      <c r="M333" s="6">
        <f t="shared" si="28"/>
        <v>0</v>
      </c>
      <c r="N333" s="11">
        <f t="shared" si="29"/>
        <v>0</v>
      </c>
    </row>
    <row r="334" spans="1:14">
      <c r="A334" s="6" t="s">
        <v>58</v>
      </c>
      <c r="B334" s="6">
        <v>6120</v>
      </c>
      <c r="C334" s="8">
        <v>4.6556537299999999E-2</v>
      </c>
      <c r="D334" s="9">
        <v>0.30299999999999999</v>
      </c>
      <c r="E334" s="9">
        <v>54.65</v>
      </c>
      <c r="F334" s="9">
        <v>0</v>
      </c>
      <c r="G334" s="9">
        <v>0</v>
      </c>
      <c r="H334" s="6">
        <v>1</v>
      </c>
      <c r="I334" s="9">
        <f t="shared" si="25"/>
        <v>0</v>
      </c>
      <c r="J334" s="9">
        <f t="shared" si="26"/>
        <v>0</v>
      </c>
      <c r="K334" s="6">
        <v>187</v>
      </c>
      <c r="L334" s="6">
        <f t="shared" si="27"/>
        <v>79</v>
      </c>
      <c r="M334" s="6">
        <f t="shared" si="28"/>
        <v>0</v>
      </c>
      <c r="N334" s="11">
        <f t="shared" si="29"/>
        <v>0</v>
      </c>
    </row>
    <row r="335" spans="1:14">
      <c r="A335" s="6" t="s">
        <v>58</v>
      </c>
      <c r="B335" s="6">
        <v>5200</v>
      </c>
      <c r="C335" s="8">
        <v>0.75966089599999997</v>
      </c>
      <c r="D335" s="9">
        <v>0.5</v>
      </c>
      <c r="E335" s="9">
        <v>54.65</v>
      </c>
      <c r="F335" s="9">
        <v>0.6</v>
      </c>
      <c r="G335" s="9">
        <v>0.11</v>
      </c>
      <c r="H335" s="6">
        <v>1</v>
      </c>
      <c r="I335" s="9">
        <f t="shared" si="25"/>
        <v>0.6</v>
      </c>
      <c r="J335" s="9">
        <f t="shared" si="26"/>
        <v>0.11</v>
      </c>
      <c r="K335" s="6">
        <v>782</v>
      </c>
      <c r="L335" s="6">
        <f t="shared" si="27"/>
        <v>2134</v>
      </c>
      <c r="M335" s="6">
        <f t="shared" si="28"/>
        <v>3</v>
      </c>
      <c r="N335" s="11">
        <f t="shared" si="29"/>
        <v>0.5</v>
      </c>
    </row>
    <row r="336" spans="1:14">
      <c r="A336" s="6" t="s">
        <v>58</v>
      </c>
      <c r="B336" s="6">
        <v>6410</v>
      </c>
      <c r="C336" s="8">
        <v>1.43079791E-2</v>
      </c>
      <c r="D336" s="9">
        <v>0.30299999999999999</v>
      </c>
      <c r="E336" s="9">
        <v>54.65</v>
      </c>
      <c r="F336" s="9">
        <v>0</v>
      </c>
      <c r="G336" s="9">
        <v>0</v>
      </c>
      <c r="H336" s="6">
        <v>1</v>
      </c>
      <c r="I336" s="9">
        <f t="shared" si="25"/>
        <v>0</v>
      </c>
      <c r="J336" s="9">
        <f t="shared" si="26"/>
        <v>0</v>
      </c>
      <c r="K336" s="6">
        <v>10</v>
      </c>
      <c r="L336" s="6">
        <f t="shared" si="27"/>
        <v>24</v>
      </c>
      <c r="M336" s="6">
        <f t="shared" si="28"/>
        <v>0</v>
      </c>
      <c r="N336" s="11">
        <f t="shared" si="29"/>
        <v>0</v>
      </c>
    </row>
    <row r="337" spans="1:14">
      <c r="A337" s="6" t="s">
        <v>58</v>
      </c>
      <c r="B337" s="6">
        <v>5200</v>
      </c>
      <c r="C337" s="8">
        <v>5.8906603100000003E-2</v>
      </c>
      <c r="D337" s="9">
        <v>0.5</v>
      </c>
      <c r="E337" s="9">
        <v>54.65</v>
      </c>
      <c r="F337" s="9">
        <v>0.6</v>
      </c>
      <c r="G337" s="9">
        <v>0.11</v>
      </c>
      <c r="H337" s="6">
        <v>1</v>
      </c>
      <c r="I337" s="9">
        <f t="shared" si="25"/>
        <v>0.6</v>
      </c>
      <c r="J337" s="9">
        <f t="shared" si="26"/>
        <v>0.11</v>
      </c>
      <c r="K337" s="6">
        <v>61</v>
      </c>
      <c r="L337" s="6">
        <f t="shared" si="27"/>
        <v>165</v>
      </c>
      <c r="M337" s="6">
        <f t="shared" si="28"/>
        <v>0</v>
      </c>
      <c r="N337" s="11">
        <f t="shared" si="29"/>
        <v>0</v>
      </c>
    </row>
    <row r="338" spans="1:14">
      <c r="A338" s="6" t="s">
        <v>58</v>
      </c>
      <c r="B338" s="6">
        <v>6410</v>
      </c>
      <c r="C338" s="8">
        <v>7.6138285999999998E-3</v>
      </c>
      <c r="D338" s="9">
        <v>0.30299999999999999</v>
      </c>
      <c r="E338" s="9">
        <v>54.65</v>
      </c>
      <c r="F338" s="9">
        <v>0</v>
      </c>
      <c r="G338" s="9">
        <v>0</v>
      </c>
      <c r="H338" s="6">
        <v>1</v>
      </c>
      <c r="I338" s="9">
        <f t="shared" si="25"/>
        <v>0</v>
      </c>
      <c r="J338" s="9">
        <f t="shared" si="26"/>
        <v>0</v>
      </c>
      <c r="K338" s="6">
        <v>5</v>
      </c>
      <c r="L338" s="6">
        <f t="shared" si="27"/>
        <v>13</v>
      </c>
      <c r="M338" s="6">
        <f t="shared" si="28"/>
        <v>0</v>
      </c>
      <c r="N338" s="11">
        <f t="shared" si="29"/>
        <v>0</v>
      </c>
    </row>
    <row r="339" spans="1:14">
      <c r="A339" s="6" t="s">
        <v>58</v>
      </c>
      <c r="B339" s="6">
        <v>6120</v>
      </c>
      <c r="C339" s="8">
        <v>1.7269933999999999E-3</v>
      </c>
      <c r="D339" s="9">
        <v>0.30299999999999999</v>
      </c>
      <c r="E339" s="9">
        <v>54.65</v>
      </c>
      <c r="F339" s="9">
        <v>0</v>
      </c>
      <c r="G339" s="9">
        <v>0</v>
      </c>
      <c r="H339" s="6">
        <v>1</v>
      </c>
      <c r="I339" s="9">
        <f t="shared" si="25"/>
        <v>0</v>
      </c>
      <c r="J339" s="9">
        <f t="shared" si="26"/>
        <v>0</v>
      </c>
      <c r="K339" s="6">
        <v>1</v>
      </c>
      <c r="L339" s="6">
        <f t="shared" si="27"/>
        <v>3</v>
      </c>
      <c r="M339" s="6">
        <f t="shared" si="28"/>
        <v>0</v>
      </c>
      <c r="N339" s="11">
        <f t="shared" si="29"/>
        <v>0</v>
      </c>
    </row>
    <row r="340" spans="1:14">
      <c r="A340" s="6" t="s">
        <v>58</v>
      </c>
      <c r="B340" s="6">
        <v>6460</v>
      </c>
      <c r="C340" s="8">
        <v>2.8981475434999999</v>
      </c>
      <c r="D340" s="9">
        <v>0.30299999999999999</v>
      </c>
      <c r="E340" s="9">
        <v>54.65</v>
      </c>
      <c r="F340" s="9">
        <v>0</v>
      </c>
      <c r="G340" s="9">
        <v>0</v>
      </c>
      <c r="H340" s="6">
        <v>1</v>
      </c>
      <c r="I340" s="9">
        <f t="shared" si="25"/>
        <v>0</v>
      </c>
      <c r="J340" s="9">
        <f t="shared" si="26"/>
        <v>0</v>
      </c>
      <c r="K340" s="6">
        <v>1809</v>
      </c>
      <c r="L340" s="6">
        <f t="shared" si="27"/>
        <v>4933</v>
      </c>
      <c r="M340" s="6">
        <f t="shared" si="28"/>
        <v>0</v>
      </c>
      <c r="N340" s="11">
        <f t="shared" si="29"/>
        <v>0</v>
      </c>
    </row>
    <row r="341" spans="1:14">
      <c r="A341" s="6" t="s">
        <v>58</v>
      </c>
      <c r="B341" s="6">
        <v>6410</v>
      </c>
      <c r="C341" s="8">
        <v>1.1752144000000001E-3</v>
      </c>
      <c r="D341" s="9">
        <v>0.30299999999999999</v>
      </c>
      <c r="E341" s="9">
        <v>54.65</v>
      </c>
      <c r="F341" s="9">
        <v>0</v>
      </c>
      <c r="G341" s="9">
        <v>0</v>
      </c>
      <c r="H341" s="6">
        <v>1</v>
      </c>
      <c r="I341" s="9">
        <f t="shared" si="25"/>
        <v>0</v>
      </c>
      <c r="J341" s="9">
        <f t="shared" si="26"/>
        <v>0</v>
      </c>
      <c r="K341" s="6">
        <v>1</v>
      </c>
      <c r="L341" s="6">
        <f t="shared" si="27"/>
        <v>2</v>
      </c>
      <c r="M341" s="6">
        <f t="shared" si="28"/>
        <v>0</v>
      </c>
      <c r="N341" s="11">
        <f t="shared" si="29"/>
        <v>0</v>
      </c>
    </row>
    <row r="342" spans="1:14">
      <c r="A342" s="6" t="s">
        <v>58</v>
      </c>
      <c r="B342" s="6">
        <v>6120</v>
      </c>
      <c r="C342" s="8">
        <v>7.1628573500000001E-2</v>
      </c>
      <c r="D342" s="9">
        <v>0.30299999999999999</v>
      </c>
      <c r="E342" s="9">
        <v>54.65</v>
      </c>
      <c r="F342" s="9">
        <v>0</v>
      </c>
      <c r="G342" s="9">
        <v>0</v>
      </c>
      <c r="H342" s="6">
        <v>1</v>
      </c>
      <c r="I342" s="9">
        <f t="shared" si="25"/>
        <v>0</v>
      </c>
      <c r="J342" s="9">
        <f t="shared" si="26"/>
        <v>0</v>
      </c>
      <c r="K342" s="6">
        <v>1206</v>
      </c>
      <c r="L342" s="6">
        <f t="shared" si="27"/>
        <v>122</v>
      </c>
      <c r="M342" s="6">
        <f t="shared" si="28"/>
        <v>0</v>
      </c>
      <c r="N342" s="11">
        <f t="shared" si="29"/>
        <v>0</v>
      </c>
    </row>
    <row r="343" spans="1:14">
      <c r="A343" s="6" t="s">
        <v>58</v>
      </c>
      <c r="B343" s="6">
        <v>6410</v>
      </c>
      <c r="C343" s="8">
        <v>1.2387301703</v>
      </c>
      <c r="D343" s="9">
        <v>0.30299999999999999</v>
      </c>
      <c r="E343" s="9">
        <v>54.65</v>
      </c>
      <c r="F343" s="9">
        <v>0</v>
      </c>
      <c r="G343" s="9">
        <v>0</v>
      </c>
      <c r="H343" s="6">
        <v>1</v>
      </c>
      <c r="I343" s="9">
        <f t="shared" si="25"/>
        <v>0</v>
      </c>
      <c r="J343" s="9">
        <f t="shared" si="26"/>
        <v>0</v>
      </c>
      <c r="K343" s="6">
        <v>773</v>
      </c>
      <c r="L343" s="6">
        <f t="shared" si="27"/>
        <v>2108</v>
      </c>
      <c r="M343" s="6">
        <f t="shared" si="28"/>
        <v>0</v>
      </c>
      <c r="N343" s="11">
        <f t="shared" si="29"/>
        <v>0</v>
      </c>
    </row>
    <row r="344" spans="1:14">
      <c r="A344" s="6" t="s">
        <v>58</v>
      </c>
      <c r="B344" s="6">
        <v>6410</v>
      </c>
      <c r="C344" s="8">
        <v>8.8749393800000007E-2</v>
      </c>
      <c r="D344" s="9">
        <v>0.30299999999999999</v>
      </c>
      <c r="E344" s="9">
        <v>54.65</v>
      </c>
      <c r="F344" s="9">
        <v>0</v>
      </c>
      <c r="G344" s="9">
        <v>0</v>
      </c>
      <c r="H344" s="6">
        <v>1</v>
      </c>
      <c r="I344" s="9">
        <f t="shared" si="25"/>
        <v>0</v>
      </c>
      <c r="J344" s="9">
        <f t="shared" si="26"/>
        <v>0</v>
      </c>
      <c r="K344" s="6">
        <v>55</v>
      </c>
      <c r="L344" s="6">
        <f t="shared" si="27"/>
        <v>151</v>
      </c>
      <c r="M344" s="6">
        <f t="shared" si="28"/>
        <v>0</v>
      </c>
      <c r="N344" s="11">
        <f t="shared" si="29"/>
        <v>0</v>
      </c>
    </row>
    <row r="345" spans="1:14">
      <c r="A345" s="6" t="s">
        <v>58</v>
      </c>
      <c r="B345" s="6">
        <v>6410</v>
      </c>
      <c r="C345" s="8">
        <v>2.31354317E-2</v>
      </c>
      <c r="D345" s="9">
        <v>0.247</v>
      </c>
      <c r="E345" s="9">
        <v>54.65</v>
      </c>
      <c r="F345" s="9">
        <v>0</v>
      </c>
      <c r="G345" s="9">
        <v>0</v>
      </c>
      <c r="H345" s="6">
        <v>1</v>
      </c>
      <c r="I345" s="9">
        <f t="shared" si="25"/>
        <v>0</v>
      </c>
      <c r="J345" s="9">
        <f t="shared" si="26"/>
        <v>0</v>
      </c>
      <c r="K345" s="6">
        <v>12</v>
      </c>
      <c r="L345" s="6">
        <f t="shared" si="27"/>
        <v>32</v>
      </c>
      <c r="M345" s="6">
        <f t="shared" si="28"/>
        <v>0</v>
      </c>
      <c r="N345" s="11">
        <f t="shared" si="29"/>
        <v>0</v>
      </c>
    </row>
    <row r="346" spans="1:14">
      <c r="A346" s="6" t="s">
        <v>58</v>
      </c>
      <c r="B346" s="6">
        <v>6120</v>
      </c>
      <c r="C346" s="8">
        <v>0.4461610527</v>
      </c>
      <c r="D346" s="9">
        <v>0.30299999999999999</v>
      </c>
      <c r="E346" s="9">
        <v>54.65</v>
      </c>
      <c r="F346" s="9">
        <v>0</v>
      </c>
      <c r="G346" s="9">
        <v>0</v>
      </c>
      <c r="H346" s="6">
        <v>1</v>
      </c>
      <c r="I346" s="9">
        <f t="shared" si="25"/>
        <v>0</v>
      </c>
      <c r="J346" s="9">
        <f t="shared" si="26"/>
        <v>0</v>
      </c>
      <c r="K346" s="6">
        <v>319</v>
      </c>
      <c r="L346" s="6">
        <f t="shared" si="27"/>
        <v>759</v>
      </c>
      <c r="M346" s="6">
        <f t="shared" si="28"/>
        <v>0</v>
      </c>
      <c r="N346" s="11">
        <f t="shared" si="29"/>
        <v>0</v>
      </c>
    </row>
    <row r="347" spans="1:14">
      <c r="A347" s="6" t="s">
        <v>58</v>
      </c>
      <c r="B347" s="6">
        <v>6410</v>
      </c>
      <c r="C347" s="8">
        <v>2.2692689752000001</v>
      </c>
      <c r="D347" s="9">
        <v>0.30299999999999999</v>
      </c>
      <c r="E347" s="9">
        <v>54.65</v>
      </c>
      <c r="F347" s="9">
        <v>0</v>
      </c>
      <c r="G347" s="9">
        <v>0</v>
      </c>
      <c r="H347" s="6">
        <v>1</v>
      </c>
      <c r="I347" s="9">
        <f t="shared" si="25"/>
        <v>0</v>
      </c>
      <c r="J347" s="9">
        <f t="shared" si="26"/>
        <v>0</v>
      </c>
      <c r="K347" s="6">
        <v>1416</v>
      </c>
      <c r="L347" s="6">
        <f t="shared" si="27"/>
        <v>3863</v>
      </c>
      <c r="M347" s="6">
        <f t="shared" si="28"/>
        <v>0</v>
      </c>
      <c r="N347" s="11">
        <f t="shared" si="29"/>
        <v>0</v>
      </c>
    </row>
    <row r="348" spans="1:14">
      <c r="A348" s="6" t="s">
        <v>58</v>
      </c>
      <c r="B348" s="6">
        <v>5200</v>
      </c>
      <c r="C348" s="8">
        <v>6.8212302500000002E-2</v>
      </c>
      <c r="D348" s="9">
        <v>0.5</v>
      </c>
      <c r="E348" s="9">
        <v>54.65</v>
      </c>
      <c r="F348" s="9">
        <v>0.6</v>
      </c>
      <c r="G348" s="9">
        <v>0.11</v>
      </c>
      <c r="H348" s="6">
        <v>1</v>
      </c>
      <c r="I348" s="9">
        <f t="shared" si="25"/>
        <v>0.6</v>
      </c>
      <c r="J348" s="9">
        <f t="shared" si="26"/>
        <v>0.11</v>
      </c>
      <c r="K348" s="6">
        <v>70</v>
      </c>
      <c r="L348" s="6">
        <f t="shared" si="27"/>
        <v>192</v>
      </c>
      <c r="M348" s="6">
        <f t="shared" si="28"/>
        <v>0</v>
      </c>
      <c r="N348" s="11">
        <f t="shared" si="29"/>
        <v>0</v>
      </c>
    </row>
    <row r="349" spans="1:14">
      <c r="A349" s="6" t="s">
        <v>58</v>
      </c>
      <c r="B349" s="6">
        <v>6120</v>
      </c>
      <c r="C349" s="8">
        <v>0.26607825149999997</v>
      </c>
      <c r="D349" s="9">
        <v>0.30299999999999999</v>
      </c>
      <c r="E349" s="9">
        <v>54.65</v>
      </c>
      <c r="F349" s="9">
        <v>0</v>
      </c>
      <c r="G349" s="9">
        <v>0</v>
      </c>
      <c r="H349" s="6">
        <v>1</v>
      </c>
      <c r="I349" s="9">
        <f t="shared" si="25"/>
        <v>0</v>
      </c>
      <c r="J349" s="9">
        <f t="shared" si="26"/>
        <v>0</v>
      </c>
      <c r="K349" s="6">
        <v>166</v>
      </c>
      <c r="L349" s="6">
        <f t="shared" si="27"/>
        <v>453</v>
      </c>
      <c r="M349" s="6">
        <f t="shared" si="28"/>
        <v>0</v>
      </c>
      <c r="N349" s="11">
        <f t="shared" si="29"/>
        <v>0</v>
      </c>
    </row>
    <row r="350" spans="1:14">
      <c r="A350" s="6" t="s">
        <v>58</v>
      </c>
      <c r="B350" s="6">
        <v>6410</v>
      </c>
      <c r="C350" s="8">
        <v>1.1583390377</v>
      </c>
      <c r="D350" s="9">
        <v>0.30299999999999999</v>
      </c>
      <c r="E350" s="9">
        <v>54.65</v>
      </c>
      <c r="F350" s="9">
        <v>0</v>
      </c>
      <c r="G350" s="9">
        <v>0</v>
      </c>
      <c r="H350" s="6">
        <v>1</v>
      </c>
      <c r="I350" s="9">
        <f t="shared" si="25"/>
        <v>0</v>
      </c>
      <c r="J350" s="9">
        <f t="shared" si="26"/>
        <v>0</v>
      </c>
      <c r="K350" s="6">
        <v>723</v>
      </c>
      <c r="L350" s="6">
        <f t="shared" si="27"/>
        <v>1972</v>
      </c>
      <c r="M350" s="6">
        <f t="shared" si="28"/>
        <v>0</v>
      </c>
      <c r="N350" s="11">
        <f t="shared" si="29"/>
        <v>0</v>
      </c>
    </row>
    <row r="351" spans="1:14">
      <c r="A351" s="6" t="s">
        <v>58</v>
      </c>
      <c r="B351" s="6">
        <v>6460</v>
      </c>
      <c r="C351" s="8">
        <v>1.1677571E-3</v>
      </c>
      <c r="D351" s="9">
        <v>0.30299999999999999</v>
      </c>
      <c r="E351" s="9">
        <v>54.65</v>
      </c>
      <c r="F351" s="9">
        <v>0</v>
      </c>
      <c r="G351" s="9">
        <v>0</v>
      </c>
      <c r="H351" s="6">
        <v>1</v>
      </c>
      <c r="I351" s="9">
        <f t="shared" si="25"/>
        <v>0</v>
      </c>
      <c r="J351" s="9">
        <f t="shared" si="26"/>
        <v>0</v>
      </c>
      <c r="K351" s="6">
        <v>1</v>
      </c>
      <c r="L351" s="6">
        <f t="shared" si="27"/>
        <v>2</v>
      </c>
      <c r="M351" s="6">
        <f t="shared" si="28"/>
        <v>0</v>
      </c>
      <c r="N351" s="11">
        <f t="shared" si="29"/>
        <v>0</v>
      </c>
    </row>
    <row r="352" spans="1:14">
      <c r="A352" s="6" t="s">
        <v>58</v>
      </c>
      <c r="B352" s="6">
        <v>3200</v>
      </c>
      <c r="C352" s="8">
        <v>1.0509066056</v>
      </c>
      <c r="D352" s="9">
        <v>0.4</v>
      </c>
      <c r="E352" s="9">
        <v>54.65</v>
      </c>
      <c r="F352" s="9">
        <v>1.2</v>
      </c>
      <c r="G352" s="9">
        <v>6.4000000000000001E-2</v>
      </c>
      <c r="H352" s="6">
        <v>1</v>
      </c>
      <c r="I352" s="9">
        <f t="shared" si="25"/>
        <v>1.2</v>
      </c>
      <c r="J352" s="9">
        <f t="shared" si="26"/>
        <v>6.4000000000000001E-2</v>
      </c>
      <c r="K352" s="6">
        <v>866</v>
      </c>
      <c r="L352" s="6">
        <f t="shared" si="27"/>
        <v>2361</v>
      </c>
      <c r="M352" s="6">
        <f t="shared" si="28"/>
        <v>6</v>
      </c>
      <c r="N352" s="11">
        <f t="shared" si="29"/>
        <v>0.3</v>
      </c>
    </row>
    <row r="353" spans="1:14">
      <c r="A353" s="6" t="s">
        <v>58</v>
      </c>
      <c r="B353" s="6">
        <v>3200</v>
      </c>
      <c r="C353" s="8">
        <v>3.2323690000000001E-3</v>
      </c>
      <c r="D353" s="9">
        <v>0.4</v>
      </c>
      <c r="E353" s="9">
        <v>54.65</v>
      </c>
      <c r="F353" s="9">
        <v>1.2</v>
      </c>
      <c r="G353" s="9">
        <v>6.4000000000000001E-2</v>
      </c>
      <c r="H353" s="6">
        <v>1</v>
      </c>
      <c r="I353" s="9">
        <f t="shared" si="25"/>
        <v>1.2</v>
      </c>
      <c r="J353" s="9">
        <f t="shared" si="26"/>
        <v>6.4000000000000001E-2</v>
      </c>
      <c r="K353" s="6">
        <v>3</v>
      </c>
      <c r="L353" s="6">
        <f t="shared" si="27"/>
        <v>7</v>
      </c>
      <c r="M353" s="6">
        <f t="shared" si="28"/>
        <v>0</v>
      </c>
      <c r="N353" s="11">
        <f t="shared" si="29"/>
        <v>0</v>
      </c>
    </row>
    <row r="354" spans="1:14">
      <c r="A354" s="6" t="s">
        <v>58</v>
      </c>
      <c r="B354" s="6">
        <v>6410</v>
      </c>
      <c r="C354" s="8">
        <v>0.48774665189999999</v>
      </c>
      <c r="D354" s="9">
        <v>0.30299999999999999</v>
      </c>
      <c r="E354" s="9">
        <v>54.65</v>
      </c>
      <c r="F354" s="9">
        <v>0</v>
      </c>
      <c r="G354" s="9">
        <v>0</v>
      </c>
      <c r="H354" s="6">
        <v>1</v>
      </c>
      <c r="I354" s="9">
        <f t="shared" si="25"/>
        <v>0</v>
      </c>
      <c r="J354" s="9">
        <f t="shared" si="26"/>
        <v>0</v>
      </c>
      <c r="K354" s="6">
        <v>304</v>
      </c>
      <c r="L354" s="6">
        <f t="shared" si="27"/>
        <v>830</v>
      </c>
      <c r="M354" s="6">
        <f t="shared" si="28"/>
        <v>0</v>
      </c>
      <c r="N354" s="11">
        <f t="shared" si="29"/>
        <v>0</v>
      </c>
    </row>
    <row r="355" spans="1:14">
      <c r="A355" s="6" t="s">
        <v>58</v>
      </c>
      <c r="B355" s="6">
        <v>6460</v>
      </c>
      <c r="C355" s="8">
        <v>1.6389703999999999E-3</v>
      </c>
      <c r="D355" s="9">
        <v>0.30299999999999999</v>
      </c>
      <c r="E355" s="9">
        <v>54.65</v>
      </c>
      <c r="F355" s="9">
        <v>0</v>
      </c>
      <c r="G355" s="9">
        <v>0</v>
      </c>
      <c r="H355" s="6">
        <v>1</v>
      </c>
      <c r="I355" s="9">
        <f t="shared" si="25"/>
        <v>0</v>
      </c>
      <c r="J355" s="9">
        <f t="shared" si="26"/>
        <v>0</v>
      </c>
      <c r="K355" s="6">
        <v>1</v>
      </c>
      <c r="L355" s="6">
        <f t="shared" si="27"/>
        <v>3</v>
      </c>
      <c r="M355" s="6">
        <f t="shared" si="28"/>
        <v>0</v>
      </c>
      <c r="N355" s="11">
        <f t="shared" si="29"/>
        <v>0</v>
      </c>
    </row>
    <row r="356" spans="1:14">
      <c r="A356" s="6" t="s">
        <v>58</v>
      </c>
      <c r="B356" s="6">
        <v>3200</v>
      </c>
      <c r="C356" s="8">
        <v>0.1058691823</v>
      </c>
      <c r="D356" s="9">
        <v>0.4</v>
      </c>
      <c r="E356" s="9">
        <v>54.65</v>
      </c>
      <c r="F356" s="9">
        <v>1.2</v>
      </c>
      <c r="G356" s="9">
        <v>6.4000000000000001E-2</v>
      </c>
      <c r="H356" s="6">
        <v>1</v>
      </c>
      <c r="I356" s="9">
        <f t="shared" si="25"/>
        <v>1.2</v>
      </c>
      <c r="J356" s="9">
        <f t="shared" si="26"/>
        <v>6.4000000000000001E-2</v>
      </c>
      <c r="K356" s="6">
        <v>87</v>
      </c>
      <c r="L356" s="6">
        <f t="shared" si="27"/>
        <v>238</v>
      </c>
      <c r="M356" s="6">
        <f t="shared" si="28"/>
        <v>1</v>
      </c>
      <c r="N356" s="11">
        <f t="shared" si="29"/>
        <v>0</v>
      </c>
    </row>
    <row r="357" spans="1:14">
      <c r="A357" s="6" t="s">
        <v>58</v>
      </c>
      <c r="B357" s="6">
        <v>6410</v>
      </c>
      <c r="C357" s="8">
        <v>1.9359886E-3</v>
      </c>
      <c r="D357" s="9">
        <v>0.30299999999999999</v>
      </c>
      <c r="E357" s="9">
        <v>54.65</v>
      </c>
      <c r="F357" s="9">
        <v>0</v>
      </c>
      <c r="G357" s="9">
        <v>0</v>
      </c>
      <c r="H357" s="6">
        <v>1</v>
      </c>
      <c r="I357" s="9">
        <f t="shared" si="25"/>
        <v>0</v>
      </c>
      <c r="J357" s="9">
        <f t="shared" si="26"/>
        <v>0</v>
      </c>
      <c r="K357" s="6">
        <v>1</v>
      </c>
      <c r="L357" s="6">
        <f t="shared" si="27"/>
        <v>3</v>
      </c>
      <c r="M357" s="6">
        <f t="shared" si="28"/>
        <v>0</v>
      </c>
      <c r="N357" s="11">
        <f t="shared" si="29"/>
        <v>0</v>
      </c>
    </row>
    <row r="358" spans="1:14">
      <c r="A358" s="6" t="s">
        <v>58</v>
      </c>
      <c r="B358" s="6">
        <v>6460</v>
      </c>
      <c r="C358" s="8">
        <v>1.5896888704000001</v>
      </c>
      <c r="D358" s="9">
        <v>0.30299999999999999</v>
      </c>
      <c r="E358" s="9">
        <v>54.65</v>
      </c>
      <c r="F358" s="9">
        <v>0</v>
      </c>
      <c r="G358" s="9">
        <v>0</v>
      </c>
      <c r="H358" s="6">
        <v>1</v>
      </c>
      <c r="I358" s="9">
        <f t="shared" si="25"/>
        <v>0</v>
      </c>
      <c r="J358" s="9">
        <f t="shared" si="26"/>
        <v>0</v>
      </c>
      <c r="K358" s="6">
        <v>992</v>
      </c>
      <c r="L358" s="6">
        <f t="shared" si="27"/>
        <v>2706</v>
      </c>
      <c r="M358" s="6">
        <f t="shared" si="28"/>
        <v>0</v>
      </c>
      <c r="N358" s="11">
        <f t="shared" si="29"/>
        <v>0</v>
      </c>
    </row>
    <row r="359" spans="1:14">
      <c r="A359" s="6" t="s">
        <v>58</v>
      </c>
      <c r="B359" s="6">
        <v>3200</v>
      </c>
      <c r="C359" s="8">
        <v>0.21880585029999999</v>
      </c>
      <c r="D359" s="9">
        <v>0.4</v>
      </c>
      <c r="E359" s="9">
        <v>54.65</v>
      </c>
      <c r="F359" s="9">
        <v>1.2</v>
      </c>
      <c r="G359" s="9">
        <v>6.4000000000000001E-2</v>
      </c>
      <c r="H359" s="6">
        <v>1</v>
      </c>
      <c r="I359" s="9">
        <f t="shared" si="25"/>
        <v>1.2</v>
      </c>
      <c r="J359" s="9">
        <f t="shared" si="26"/>
        <v>6.4000000000000001E-2</v>
      </c>
      <c r="K359" s="6">
        <v>180</v>
      </c>
      <c r="L359" s="6">
        <f t="shared" si="27"/>
        <v>492</v>
      </c>
      <c r="M359" s="6">
        <f t="shared" si="28"/>
        <v>1</v>
      </c>
      <c r="N359" s="11">
        <f t="shared" si="29"/>
        <v>0.1</v>
      </c>
    </row>
    <row r="360" spans="1:14">
      <c r="A360" s="6" t="s">
        <v>58</v>
      </c>
      <c r="B360" s="6">
        <v>6410</v>
      </c>
      <c r="C360" s="8">
        <v>0.59365340820000001</v>
      </c>
      <c r="D360" s="9">
        <v>0.30299999999999999</v>
      </c>
      <c r="E360" s="9">
        <v>54.65</v>
      </c>
      <c r="F360" s="9">
        <v>0</v>
      </c>
      <c r="G360" s="9">
        <v>0</v>
      </c>
      <c r="H360" s="6">
        <v>1</v>
      </c>
      <c r="I360" s="9">
        <f t="shared" si="25"/>
        <v>0</v>
      </c>
      <c r="J360" s="9">
        <f t="shared" si="26"/>
        <v>0</v>
      </c>
      <c r="K360" s="6">
        <v>370</v>
      </c>
      <c r="L360" s="6">
        <f t="shared" si="27"/>
        <v>1010</v>
      </c>
      <c r="M360" s="6">
        <f t="shared" si="28"/>
        <v>0</v>
      </c>
      <c r="N360" s="11">
        <f t="shared" si="29"/>
        <v>0</v>
      </c>
    </row>
    <row r="361" spans="1:14">
      <c r="A361" s="6" t="s">
        <v>58</v>
      </c>
      <c r="B361" s="6">
        <v>6120</v>
      </c>
      <c r="C361" s="8">
        <v>0.19783017350000001</v>
      </c>
      <c r="D361" s="9">
        <v>0.30299999999999999</v>
      </c>
      <c r="E361" s="9">
        <v>54.65</v>
      </c>
      <c r="F361" s="9">
        <v>0</v>
      </c>
      <c r="G361" s="9">
        <v>0</v>
      </c>
      <c r="H361" s="6">
        <v>1</v>
      </c>
      <c r="I361" s="9">
        <f t="shared" si="25"/>
        <v>0</v>
      </c>
      <c r="J361" s="9">
        <f t="shared" si="26"/>
        <v>0</v>
      </c>
      <c r="K361" s="6">
        <v>123</v>
      </c>
      <c r="L361" s="6">
        <f t="shared" si="27"/>
        <v>337</v>
      </c>
      <c r="M361" s="6">
        <f t="shared" si="28"/>
        <v>0</v>
      </c>
      <c r="N361" s="11">
        <f t="shared" si="29"/>
        <v>0</v>
      </c>
    </row>
    <row r="362" spans="1:14">
      <c r="A362" s="6" t="s">
        <v>58</v>
      </c>
      <c r="B362" s="6">
        <v>6460</v>
      </c>
      <c r="C362" s="8">
        <v>3.1639949999999999E-4</v>
      </c>
      <c r="D362" s="9">
        <v>0.30299999999999999</v>
      </c>
      <c r="E362" s="9">
        <v>54.65</v>
      </c>
      <c r="F362" s="9">
        <v>0</v>
      </c>
      <c r="G362" s="9">
        <v>0</v>
      </c>
      <c r="H362" s="6">
        <v>1</v>
      </c>
      <c r="I362" s="9">
        <f t="shared" si="25"/>
        <v>0</v>
      </c>
      <c r="J362" s="9">
        <f t="shared" si="26"/>
        <v>0</v>
      </c>
      <c r="K362" s="6">
        <v>0</v>
      </c>
      <c r="L362" s="6">
        <f t="shared" si="27"/>
        <v>1</v>
      </c>
      <c r="M362" s="6">
        <f t="shared" si="28"/>
        <v>0</v>
      </c>
      <c r="N362" s="11">
        <f t="shared" si="29"/>
        <v>0</v>
      </c>
    </row>
    <row r="363" spans="1:14">
      <c r="A363" s="6" t="s">
        <v>58</v>
      </c>
      <c r="B363" s="6">
        <v>3200</v>
      </c>
      <c r="C363" s="8">
        <v>0.32562270640000002</v>
      </c>
      <c r="D363" s="9">
        <v>0.4</v>
      </c>
      <c r="E363" s="9">
        <v>54.65</v>
      </c>
      <c r="F363" s="9">
        <v>1.2</v>
      </c>
      <c r="G363" s="9">
        <v>6.4000000000000001E-2</v>
      </c>
      <c r="H363" s="6">
        <v>1</v>
      </c>
      <c r="I363" s="9">
        <f t="shared" si="25"/>
        <v>1.2</v>
      </c>
      <c r="J363" s="9">
        <f t="shared" si="26"/>
        <v>6.4000000000000001E-2</v>
      </c>
      <c r="K363" s="6">
        <v>268</v>
      </c>
      <c r="L363" s="6">
        <f t="shared" si="27"/>
        <v>732</v>
      </c>
      <c r="M363" s="6">
        <f t="shared" si="28"/>
        <v>2</v>
      </c>
      <c r="N363" s="11">
        <f t="shared" si="29"/>
        <v>0.1</v>
      </c>
    </row>
    <row r="364" spans="1:14">
      <c r="A364" s="6" t="s">
        <v>58</v>
      </c>
      <c r="B364" s="6">
        <v>6460</v>
      </c>
      <c r="C364" s="8">
        <v>3.6420119061</v>
      </c>
      <c r="D364" s="9">
        <v>0.30299999999999999</v>
      </c>
      <c r="E364" s="9">
        <v>54.65</v>
      </c>
      <c r="F364" s="9">
        <v>0</v>
      </c>
      <c r="G364" s="9">
        <v>0</v>
      </c>
      <c r="H364" s="6">
        <v>1</v>
      </c>
      <c r="I364" s="9">
        <f t="shared" si="25"/>
        <v>0</v>
      </c>
      <c r="J364" s="9">
        <f t="shared" si="26"/>
        <v>0</v>
      </c>
      <c r="K364" s="6">
        <v>2273</v>
      </c>
      <c r="L364" s="6">
        <f t="shared" si="27"/>
        <v>6199</v>
      </c>
      <c r="M364" s="6">
        <f t="shared" si="28"/>
        <v>0</v>
      </c>
      <c r="N364" s="11">
        <f t="shared" si="29"/>
        <v>0</v>
      </c>
    </row>
    <row r="365" spans="1:14">
      <c r="A365" s="6" t="s">
        <v>58</v>
      </c>
      <c r="B365" s="6">
        <v>6460</v>
      </c>
      <c r="C365" s="8">
        <v>1.2880493847000001</v>
      </c>
      <c r="D365" s="9">
        <v>0.30299999999999999</v>
      </c>
      <c r="E365" s="9">
        <v>54.65</v>
      </c>
      <c r="F365" s="9">
        <v>0</v>
      </c>
      <c r="G365" s="9">
        <v>0</v>
      </c>
      <c r="H365" s="6">
        <v>1</v>
      </c>
      <c r="I365" s="9">
        <f t="shared" si="25"/>
        <v>0</v>
      </c>
      <c r="J365" s="9">
        <f t="shared" si="26"/>
        <v>0</v>
      </c>
      <c r="K365" s="6">
        <v>804</v>
      </c>
      <c r="L365" s="6">
        <f t="shared" si="27"/>
        <v>2192</v>
      </c>
      <c r="M365" s="6">
        <f t="shared" si="28"/>
        <v>0</v>
      </c>
      <c r="N365" s="11">
        <f t="shared" si="29"/>
        <v>0</v>
      </c>
    </row>
    <row r="366" spans="1:14">
      <c r="A366" s="6" t="s">
        <v>58</v>
      </c>
      <c r="B366" s="6">
        <v>6460</v>
      </c>
      <c r="C366" s="8">
        <v>0.86202357770000004</v>
      </c>
      <c r="D366" s="9">
        <v>0.30299999999999999</v>
      </c>
      <c r="E366" s="9">
        <v>54.65</v>
      </c>
      <c r="F366" s="9">
        <v>0</v>
      </c>
      <c r="G366" s="9">
        <v>0</v>
      </c>
      <c r="H366" s="6">
        <v>1</v>
      </c>
      <c r="I366" s="9">
        <f t="shared" si="25"/>
        <v>0</v>
      </c>
      <c r="J366" s="9">
        <f t="shared" si="26"/>
        <v>0</v>
      </c>
      <c r="K366" s="6">
        <v>538</v>
      </c>
      <c r="L366" s="6">
        <f t="shared" si="27"/>
        <v>1467</v>
      </c>
      <c r="M366" s="6">
        <f t="shared" si="28"/>
        <v>0</v>
      </c>
      <c r="N366" s="11">
        <f t="shared" si="29"/>
        <v>0</v>
      </c>
    </row>
    <row r="367" spans="1:14">
      <c r="A367" s="6" t="s">
        <v>58</v>
      </c>
      <c r="B367" s="6">
        <v>6410</v>
      </c>
      <c r="C367" s="8">
        <v>5.1082659599999997E-2</v>
      </c>
      <c r="D367" s="9">
        <v>0.247</v>
      </c>
      <c r="E367" s="9">
        <v>54.65</v>
      </c>
      <c r="F367" s="9">
        <v>0</v>
      </c>
      <c r="G367" s="9">
        <v>0</v>
      </c>
      <c r="H367" s="6">
        <v>1</v>
      </c>
      <c r="I367" s="9">
        <f t="shared" si="25"/>
        <v>0</v>
      </c>
      <c r="J367" s="9">
        <f t="shared" si="26"/>
        <v>0</v>
      </c>
      <c r="K367" s="6">
        <v>26</v>
      </c>
      <c r="L367" s="6">
        <f t="shared" si="27"/>
        <v>71</v>
      </c>
      <c r="M367" s="6">
        <f t="shared" si="28"/>
        <v>0</v>
      </c>
      <c r="N367" s="11">
        <f t="shared" si="29"/>
        <v>0</v>
      </c>
    </row>
    <row r="368" spans="1:14">
      <c r="A368" s="6" t="s">
        <v>58</v>
      </c>
      <c r="B368" s="6">
        <v>1750</v>
      </c>
      <c r="C368" s="8">
        <v>5.3922372400000002E-2</v>
      </c>
      <c r="D368" s="9">
        <v>0.72399999999999998</v>
      </c>
      <c r="E368" s="9">
        <v>54.65</v>
      </c>
      <c r="F368" s="9">
        <v>1.8</v>
      </c>
      <c r="G368" s="9">
        <v>0.47799999999999998</v>
      </c>
      <c r="H368" s="6">
        <v>1</v>
      </c>
      <c r="I368" s="9">
        <f t="shared" si="25"/>
        <v>1.8</v>
      </c>
      <c r="J368" s="9">
        <f t="shared" si="26"/>
        <v>0.47799999999999998</v>
      </c>
      <c r="K368" s="6">
        <v>107</v>
      </c>
      <c r="L368" s="6">
        <f t="shared" si="27"/>
        <v>219</v>
      </c>
      <c r="M368" s="6">
        <f t="shared" si="28"/>
        <v>1</v>
      </c>
      <c r="N368" s="11">
        <f t="shared" si="29"/>
        <v>0.2</v>
      </c>
    </row>
    <row r="369" spans="1:14">
      <c r="A369" s="6" t="s">
        <v>58</v>
      </c>
      <c r="B369" s="6">
        <v>1750</v>
      </c>
      <c r="C369" s="8">
        <v>2.7430658300000001E-2</v>
      </c>
      <c r="D369" s="9">
        <v>0.83599999999999997</v>
      </c>
      <c r="E369" s="9">
        <v>54.65</v>
      </c>
      <c r="F369" s="9">
        <v>1.8</v>
      </c>
      <c r="G369" s="9">
        <v>0.47799999999999998</v>
      </c>
      <c r="H369" s="6">
        <v>1</v>
      </c>
      <c r="I369" s="9">
        <f t="shared" si="25"/>
        <v>1.8</v>
      </c>
      <c r="J369" s="9">
        <f t="shared" si="26"/>
        <v>0.47799999999999998</v>
      </c>
      <c r="K369" s="6">
        <v>48</v>
      </c>
      <c r="L369" s="6">
        <f t="shared" si="27"/>
        <v>129</v>
      </c>
      <c r="M369" s="6">
        <f t="shared" si="28"/>
        <v>1</v>
      </c>
      <c r="N369" s="11">
        <f t="shared" si="29"/>
        <v>0.1</v>
      </c>
    </row>
    <row r="370" spans="1:14">
      <c r="A370" s="6" t="s">
        <v>58</v>
      </c>
      <c r="B370" s="6">
        <v>1750</v>
      </c>
      <c r="C370" s="8">
        <v>8.4407622599999996E-2</v>
      </c>
      <c r="D370" s="9">
        <v>0.83599999999999997</v>
      </c>
      <c r="E370" s="9">
        <v>54.65</v>
      </c>
      <c r="F370" s="9">
        <v>1.8</v>
      </c>
      <c r="G370" s="9">
        <v>0.47799999999999998</v>
      </c>
      <c r="H370" s="6">
        <v>0</v>
      </c>
      <c r="I370" s="9">
        <f t="shared" si="25"/>
        <v>1.8</v>
      </c>
      <c r="J370" s="9">
        <f t="shared" si="26"/>
        <v>0.47799999999999998</v>
      </c>
      <c r="K370" s="6">
        <v>8136</v>
      </c>
      <c r="L370" s="6">
        <f t="shared" si="27"/>
        <v>396</v>
      </c>
      <c r="M370" s="6">
        <f t="shared" si="28"/>
        <v>2</v>
      </c>
      <c r="N370" s="11">
        <f t="shared" si="29"/>
        <v>0.4</v>
      </c>
    </row>
    <row r="371" spans="1:14">
      <c r="A371" s="6" t="s">
        <v>58</v>
      </c>
      <c r="B371" s="6">
        <v>1750</v>
      </c>
      <c r="C371" s="8">
        <v>0.100476409</v>
      </c>
      <c r="D371" s="9">
        <v>0.72399999999999998</v>
      </c>
      <c r="E371" s="9">
        <v>54.65</v>
      </c>
      <c r="F371" s="9">
        <v>1.8</v>
      </c>
      <c r="G371" s="9">
        <v>0.47799999999999998</v>
      </c>
      <c r="H371" s="6">
        <v>0</v>
      </c>
      <c r="I371" s="9">
        <f t="shared" si="25"/>
        <v>1.8</v>
      </c>
      <c r="J371" s="9">
        <f t="shared" si="26"/>
        <v>0.47799999999999998</v>
      </c>
      <c r="K371" s="6">
        <v>2503</v>
      </c>
      <c r="L371" s="6">
        <f t="shared" si="27"/>
        <v>409</v>
      </c>
      <c r="M371" s="6">
        <f t="shared" si="28"/>
        <v>2</v>
      </c>
      <c r="N371" s="11">
        <f t="shared" si="29"/>
        <v>0.4</v>
      </c>
    </row>
    <row r="372" spans="1:14">
      <c r="A372" s="6" t="s">
        <v>58</v>
      </c>
      <c r="B372" s="6">
        <v>1750</v>
      </c>
      <c r="C372" s="8">
        <v>1.2790253999999999E-2</v>
      </c>
      <c r="D372" s="9">
        <v>0.83599999999999997</v>
      </c>
      <c r="E372" s="9">
        <v>54.65</v>
      </c>
      <c r="F372" s="9">
        <v>1.8</v>
      </c>
      <c r="G372" s="9">
        <v>0.47799999999999998</v>
      </c>
      <c r="H372" s="6">
        <v>0</v>
      </c>
      <c r="I372" s="9">
        <f t="shared" si="25"/>
        <v>1.8</v>
      </c>
      <c r="J372" s="9">
        <f t="shared" si="26"/>
        <v>0.47799999999999998</v>
      </c>
      <c r="K372" s="6">
        <v>64</v>
      </c>
      <c r="L372" s="6">
        <f t="shared" si="27"/>
        <v>60</v>
      </c>
      <c r="M372" s="6">
        <f t="shared" si="28"/>
        <v>0</v>
      </c>
      <c r="N372" s="11">
        <f t="shared" si="29"/>
        <v>0.1</v>
      </c>
    </row>
    <row r="373" spans="1:14">
      <c r="A373" s="6" t="s">
        <v>58</v>
      </c>
      <c r="B373" s="6">
        <v>1750</v>
      </c>
      <c r="C373" s="8">
        <v>3.17557241E-2</v>
      </c>
      <c r="D373" s="9">
        <v>0.752</v>
      </c>
      <c r="E373" s="9">
        <v>54.65</v>
      </c>
      <c r="F373" s="9">
        <v>1.8</v>
      </c>
      <c r="G373" s="9">
        <v>0.47799999999999998</v>
      </c>
      <c r="H373" s="6">
        <v>0</v>
      </c>
      <c r="I373" s="9">
        <f t="shared" si="25"/>
        <v>1.8</v>
      </c>
      <c r="J373" s="9">
        <f t="shared" si="26"/>
        <v>0.47799999999999998</v>
      </c>
      <c r="K373" s="6">
        <v>2751</v>
      </c>
      <c r="L373" s="6">
        <f t="shared" si="27"/>
        <v>134</v>
      </c>
      <c r="M373" s="6">
        <f t="shared" si="28"/>
        <v>1</v>
      </c>
      <c r="N373" s="11">
        <f t="shared" si="29"/>
        <v>0.1</v>
      </c>
    </row>
    <row r="374" spans="1:14">
      <c r="A374" s="6" t="s">
        <v>58</v>
      </c>
      <c r="B374" s="6">
        <v>1750</v>
      </c>
      <c r="C374" s="8">
        <v>2.8804025800000001E-2</v>
      </c>
      <c r="D374" s="9">
        <v>0.83599999999999997</v>
      </c>
      <c r="E374" s="9">
        <v>54.65</v>
      </c>
      <c r="F374" s="9">
        <v>1.8</v>
      </c>
      <c r="G374" s="9">
        <v>0.47799999999999998</v>
      </c>
      <c r="H374" s="6">
        <v>0</v>
      </c>
      <c r="I374" s="9">
        <f t="shared" si="25"/>
        <v>1.8</v>
      </c>
      <c r="J374" s="9">
        <f t="shared" si="26"/>
        <v>0.47799999999999998</v>
      </c>
      <c r="K374" s="6">
        <v>3785</v>
      </c>
      <c r="L374" s="6">
        <f t="shared" si="27"/>
        <v>135</v>
      </c>
      <c r="M374" s="6">
        <f t="shared" si="28"/>
        <v>1</v>
      </c>
      <c r="N374" s="11">
        <f t="shared" si="29"/>
        <v>0.1</v>
      </c>
    </row>
    <row r="375" spans="1:14">
      <c r="A375" s="6" t="s">
        <v>58</v>
      </c>
      <c r="B375" s="6">
        <v>6460</v>
      </c>
      <c r="C375" s="8">
        <v>3.3231909629</v>
      </c>
      <c r="D375" s="9">
        <v>0.30299999999999999</v>
      </c>
      <c r="E375" s="9">
        <v>54.65</v>
      </c>
      <c r="F375" s="9">
        <v>0</v>
      </c>
      <c r="G375" s="9">
        <v>0</v>
      </c>
      <c r="H375" s="6">
        <v>1</v>
      </c>
      <c r="I375" s="9">
        <f t="shared" si="25"/>
        <v>0</v>
      </c>
      <c r="J375" s="9">
        <f t="shared" si="26"/>
        <v>0</v>
      </c>
      <c r="K375" s="6">
        <v>2074</v>
      </c>
      <c r="L375" s="6">
        <f t="shared" si="27"/>
        <v>5656</v>
      </c>
      <c r="M375" s="6">
        <f t="shared" si="28"/>
        <v>0</v>
      </c>
      <c r="N375" s="11">
        <f t="shared" si="29"/>
        <v>0</v>
      </c>
    </row>
    <row r="376" spans="1:14">
      <c r="A376" s="6" t="s">
        <v>58</v>
      </c>
      <c r="B376" s="6">
        <v>6460</v>
      </c>
      <c r="C376" s="8">
        <v>0.6799834253</v>
      </c>
      <c r="D376" s="9">
        <v>0.30299999999999999</v>
      </c>
      <c r="E376" s="9">
        <v>54.65</v>
      </c>
      <c r="F376" s="9">
        <v>0</v>
      </c>
      <c r="G376" s="9">
        <v>0</v>
      </c>
      <c r="H376" s="6">
        <v>1</v>
      </c>
      <c r="I376" s="9">
        <f t="shared" si="25"/>
        <v>0</v>
      </c>
      <c r="J376" s="9">
        <f t="shared" si="26"/>
        <v>0</v>
      </c>
      <c r="K376" s="6">
        <v>424</v>
      </c>
      <c r="L376" s="6">
        <f t="shared" si="27"/>
        <v>1157</v>
      </c>
      <c r="M376" s="6">
        <f t="shared" si="28"/>
        <v>0</v>
      </c>
      <c r="N376" s="11">
        <f t="shared" si="29"/>
        <v>0</v>
      </c>
    </row>
    <row r="377" spans="1:14">
      <c r="A377" s="6" t="s">
        <v>58</v>
      </c>
      <c r="B377" s="6">
        <v>6410</v>
      </c>
      <c r="C377" s="8">
        <v>0.52340696269999998</v>
      </c>
      <c r="D377" s="9">
        <v>0.30299999999999999</v>
      </c>
      <c r="E377" s="9">
        <v>54.65</v>
      </c>
      <c r="F377" s="9">
        <v>0</v>
      </c>
      <c r="G377" s="9">
        <v>0</v>
      </c>
      <c r="H377" s="6">
        <v>1</v>
      </c>
      <c r="I377" s="9">
        <f t="shared" si="25"/>
        <v>0</v>
      </c>
      <c r="J377" s="9">
        <f t="shared" si="26"/>
        <v>0</v>
      </c>
      <c r="K377" s="6">
        <v>327</v>
      </c>
      <c r="L377" s="6">
        <f t="shared" si="27"/>
        <v>891</v>
      </c>
      <c r="M377" s="6">
        <f t="shared" si="28"/>
        <v>0</v>
      </c>
      <c r="N377" s="11">
        <f t="shared" si="29"/>
        <v>0</v>
      </c>
    </row>
    <row r="378" spans="1:14">
      <c r="A378" s="6" t="s">
        <v>58</v>
      </c>
      <c r="B378" s="6">
        <v>6460</v>
      </c>
      <c r="C378" s="8">
        <v>6.4163333099999997E-2</v>
      </c>
      <c r="D378" s="9">
        <v>0.30299999999999999</v>
      </c>
      <c r="E378" s="9">
        <v>54.65</v>
      </c>
      <c r="F378" s="9">
        <v>0</v>
      </c>
      <c r="G378" s="9">
        <v>0</v>
      </c>
      <c r="H378" s="6">
        <v>1</v>
      </c>
      <c r="I378" s="9">
        <f t="shared" si="25"/>
        <v>0</v>
      </c>
      <c r="J378" s="9">
        <f t="shared" si="26"/>
        <v>0</v>
      </c>
      <c r="K378" s="6">
        <v>40</v>
      </c>
      <c r="L378" s="6">
        <f t="shared" si="27"/>
        <v>109</v>
      </c>
      <c r="M378" s="6">
        <f t="shared" si="28"/>
        <v>0</v>
      </c>
      <c r="N378" s="11">
        <f t="shared" si="29"/>
        <v>0</v>
      </c>
    </row>
    <row r="379" spans="1:14">
      <c r="A379" s="6" t="s">
        <v>58</v>
      </c>
      <c r="B379" s="6">
        <v>6460</v>
      </c>
      <c r="C379" s="8">
        <v>3.0570410199999998E-2</v>
      </c>
      <c r="D379" s="9">
        <v>0.30299999999999999</v>
      </c>
      <c r="E379" s="9">
        <v>54.65</v>
      </c>
      <c r="F379" s="9">
        <v>0</v>
      </c>
      <c r="G379" s="9">
        <v>0</v>
      </c>
      <c r="H379" s="6">
        <v>1</v>
      </c>
      <c r="I379" s="9">
        <f t="shared" si="25"/>
        <v>0</v>
      </c>
      <c r="J379" s="9">
        <f t="shared" si="26"/>
        <v>0</v>
      </c>
      <c r="K379" s="6">
        <v>155</v>
      </c>
      <c r="L379" s="6">
        <f t="shared" si="27"/>
        <v>52</v>
      </c>
      <c r="M379" s="6">
        <f t="shared" si="28"/>
        <v>0</v>
      </c>
      <c r="N379" s="11">
        <f t="shared" si="29"/>
        <v>0</v>
      </c>
    </row>
    <row r="380" spans="1:14">
      <c r="A380" s="6" t="s">
        <v>58</v>
      </c>
      <c r="B380" s="6">
        <v>3200</v>
      </c>
      <c r="C380" s="8">
        <v>0.98032275579999995</v>
      </c>
      <c r="D380" s="9">
        <v>0.28699999999999998</v>
      </c>
      <c r="E380" s="9">
        <v>54.65</v>
      </c>
      <c r="F380" s="9">
        <v>1.2</v>
      </c>
      <c r="G380" s="9">
        <v>6.4000000000000001E-2</v>
      </c>
      <c r="H380" s="6">
        <v>1</v>
      </c>
      <c r="I380" s="9">
        <f t="shared" si="25"/>
        <v>1.2</v>
      </c>
      <c r="J380" s="9">
        <f t="shared" si="26"/>
        <v>6.4000000000000001E-2</v>
      </c>
      <c r="K380" s="6">
        <v>12959</v>
      </c>
      <c r="L380" s="6">
        <f t="shared" si="27"/>
        <v>1580</v>
      </c>
      <c r="M380" s="6">
        <f t="shared" si="28"/>
        <v>4</v>
      </c>
      <c r="N380" s="11">
        <f t="shared" si="29"/>
        <v>0.2</v>
      </c>
    </row>
    <row r="381" spans="1:14">
      <c r="A381" s="6" t="s">
        <v>58</v>
      </c>
      <c r="B381" s="6">
        <v>6460</v>
      </c>
      <c r="C381" s="8">
        <v>3.8318299827</v>
      </c>
      <c r="D381" s="9">
        <v>0.30299999999999999</v>
      </c>
      <c r="E381" s="9">
        <v>54.65</v>
      </c>
      <c r="F381" s="9">
        <v>0</v>
      </c>
      <c r="G381" s="9">
        <v>0</v>
      </c>
      <c r="H381" s="6">
        <v>1</v>
      </c>
      <c r="I381" s="9">
        <f t="shared" si="25"/>
        <v>0</v>
      </c>
      <c r="J381" s="9">
        <f t="shared" si="26"/>
        <v>0</v>
      </c>
      <c r="K381" s="6">
        <v>2595</v>
      </c>
      <c r="L381" s="6">
        <f t="shared" si="27"/>
        <v>6522</v>
      </c>
      <c r="M381" s="6">
        <f t="shared" si="28"/>
        <v>0</v>
      </c>
      <c r="N381" s="11">
        <f t="shared" si="29"/>
        <v>0</v>
      </c>
    </row>
    <row r="382" spans="1:14">
      <c r="A382" s="6" t="s">
        <v>58</v>
      </c>
      <c r="B382" s="6">
        <v>6170</v>
      </c>
      <c r="C382" s="8">
        <v>0.38415844659999998</v>
      </c>
      <c r="D382" s="9">
        <v>0.30299999999999999</v>
      </c>
      <c r="E382" s="9">
        <v>54.65</v>
      </c>
      <c r="F382" s="9">
        <v>0</v>
      </c>
      <c r="G382" s="9">
        <v>0</v>
      </c>
      <c r="H382" s="6">
        <v>1</v>
      </c>
      <c r="I382" s="9">
        <f t="shared" si="25"/>
        <v>0</v>
      </c>
      <c r="J382" s="9">
        <f t="shared" si="26"/>
        <v>0</v>
      </c>
      <c r="K382" s="6">
        <v>326</v>
      </c>
      <c r="L382" s="6">
        <f t="shared" si="27"/>
        <v>654</v>
      </c>
      <c r="M382" s="6">
        <f t="shared" si="28"/>
        <v>0</v>
      </c>
      <c r="N382" s="11">
        <f t="shared" si="29"/>
        <v>0</v>
      </c>
    </row>
    <row r="383" spans="1:14">
      <c r="A383" s="6" t="s">
        <v>58</v>
      </c>
      <c r="B383" s="6">
        <v>6170</v>
      </c>
      <c r="C383" s="8">
        <v>0.1904347367</v>
      </c>
      <c r="D383" s="9">
        <v>0.30299999999999999</v>
      </c>
      <c r="E383" s="9">
        <v>54.65</v>
      </c>
      <c r="F383" s="9">
        <v>0</v>
      </c>
      <c r="G383" s="9">
        <v>0</v>
      </c>
      <c r="H383" s="6">
        <v>1</v>
      </c>
      <c r="I383" s="9">
        <f t="shared" si="25"/>
        <v>0</v>
      </c>
      <c r="J383" s="9">
        <f t="shared" si="26"/>
        <v>0</v>
      </c>
      <c r="K383" s="6">
        <v>122</v>
      </c>
      <c r="L383" s="6">
        <f t="shared" si="27"/>
        <v>324</v>
      </c>
      <c r="M383" s="6">
        <f t="shared" si="28"/>
        <v>0</v>
      </c>
      <c r="N383" s="11">
        <f t="shared" si="29"/>
        <v>0</v>
      </c>
    </row>
    <row r="384" spans="1:14">
      <c r="A384" s="6" t="s">
        <v>58</v>
      </c>
      <c r="B384" s="6">
        <v>6460</v>
      </c>
      <c r="C384" s="8">
        <v>8.5790438E-3</v>
      </c>
      <c r="D384" s="9">
        <v>0.30299999999999999</v>
      </c>
      <c r="E384" s="9">
        <v>54.65</v>
      </c>
      <c r="F384" s="9">
        <v>0</v>
      </c>
      <c r="G384" s="9">
        <v>0</v>
      </c>
      <c r="H384" s="6">
        <v>1</v>
      </c>
      <c r="I384" s="9">
        <f t="shared" si="25"/>
        <v>0</v>
      </c>
      <c r="J384" s="9">
        <f t="shared" si="26"/>
        <v>0</v>
      </c>
      <c r="K384" s="6">
        <v>5</v>
      </c>
      <c r="L384" s="6">
        <f t="shared" si="27"/>
        <v>15</v>
      </c>
      <c r="M384" s="6">
        <f t="shared" si="28"/>
        <v>0</v>
      </c>
      <c r="N384" s="11">
        <f t="shared" si="29"/>
        <v>0</v>
      </c>
    </row>
    <row r="385" spans="1:14">
      <c r="A385" s="6" t="s">
        <v>58</v>
      </c>
      <c r="B385" s="6">
        <v>6460</v>
      </c>
      <c r="C385" s="8">
        <v>6.9668334591000001</v>
      </c>
      <c r="D385" s="9">
        <v>0.30299999999999999</v>
      </c>
      <c r="E385" s="9">
        <v>54.65</v>
      </c>
      <c r="F385" s="9">
        <v>0</v>
      </c>
      <c r="G385" s="9">
        <v>0</v>
      </c>
      <c r="H385" s="6">
        <v>1</v>
      </c>
      <c r="I385" s="9">
        <f t="shared" si="25"/>
        <v>0</v>
      </c>
      <c r="J385" s="9">
        <f t="shared" si="26"/>
        <v>0</v>
      </c>
      <c r="K385" s="6">
        <v>4448</v>
      </c>
      <c r="L385" s="6">
        <f t="shared" si="27"/>
        <v>11858</v>
      </c>
      <c r="M385" s="6">
        <f t="shared" si="28"/>
        <v>0</v>
      </c>
      <c r="N385" s="11">
        <f t="shared" si="29"/>
        <v>0</v>
      </c>
    </row>
    <row r="386" spans="1:14">
      <c r="A386" s="6" t="s">
        <v>58</v>
      </c>
      <c r="B386" s="6">
        <v>6181</v>
      </c>
      <c r="C386" s="8">
        <v>0.65584676829999999</v>
      </c>
      <c r="D386" s="9">
        <v>0.30299999999999999</v>
      </c>
      <c r="E386" s="9">
        <v>54.65</v>
      </c>
      <c r="F386" s="9">
        <v>0</v>
      </c>
      <c r="G386" s="9">
        <v>0</v>
      </c>
      <c r="H386" s="6">
        <v>1</v>
      </c>
      <c r="I386" s="9">
        <f t="shared" si="25"/>
        <v>0</v>
      </c>
      <c r="J386" s="9">
        <f t="shared" si="26"/>
        <v>0</v>
      </c>
      <c r="K386" s="6">
        <v>419</v>
      </c>
      <c r="L386" s="6">
        <f t="shared" si="27"/>
        <v>1116</v>
      </c>
      <c r="M386" s="6">
        <f t="shared" si="28"/>
        <v>0</v>
      </c>
      <c r="N386" s="11">
        <f t="shared" si="29"/>
        <v>0</v>
      </c>
    </row>
    <row r="387" spans="1:14">
      <c r="A387" s="6" t="s">
        <v>58</v>
      </c>
      <c r="B387" s="6">
        <v>3200</v>
      </c>
      <c r="C387" s="8">
        <v>0.35612661140000001</v>
      </c>
      <c r="D387" s="9">
        <v>0.4</v>
      </c>
      <c r="E387" s="9">
        <v>54.65</v>
      </c>
      <c r="F387" s="9">
        <v>1.2</v>
      </c>
      <c r="G387" s="9">
        <v>6.4000000000000001E-2</v>
      </c>
      <c r="H387" s="6">
        <v>1</v>
      </c>
      <c r="I387" s="9">
        <f t="shared" ref="I387:I450" si="30">F387</f>
        <v>1.2</v>
      </c>
      <c r="J387" s="9">
        <f t="shared" ref="J387:J450" si="31">G387</f>
        <v>6.4000000000000001E-2</v>
      </c>
      <c r="K387" s="6">
        <v>300</v>
      </c>
      <c r="L387" s="6">
        <f t="shared" ref="L387:L450" si="32">ROUND(E387*D387*C387*102.79,0)</f>
        <v>800</v>
      </c>
      <c r="M387" s="6">
        <f t="shared" ref="M387:M450" si="33">ROUND(I387*L387*0.002205,0)</f>
        <v>2</v>
      </c>
      <c r="N387" s="11">
        <f t="shared" ref="N387:N450" si="34">ROUND(J387*L387*0.002205,1)</f>
        <v>0.1</v>
      </c>
    </row>
    <row r="388" spans="1:14">
      <c r="A388" s="6" t="s">
        <v>58</v>
      </c>
      <c r="B388" s="6">
        <v>3200</v>
      </c>
      <c r="C388" s="8">
        <v>30.753643548300001</v>
      </c>
      <c r="D388" s="9">
        <v>0.4</v>
      </c>
      <c r="E388" s="9">
        <v>54.65</v>
      </c>
      <c r="F388" s="9">
        <v>1.2</v>
      </c>
      <c r="G388" s="9">
        <v>6.4000000000000001E-2</v>
      </c>
      <c r="H388" s="6">
        <v>1</v>
      </c>
      <c r="I388" s="9">
        <f t="shared" si="30"/>
        <v>1.2</v>
      </c>
      <c r="J388" s="9">
        <f t="shared" si="31"/>
        <v>6.4000000000000001E-2</v>
      </c>
      <c r="K388" s="6">
        <v>25920</v>
      </c>
      <c r="L388" s="6">
        <f t="shared" si="32"/>
        <v>69103</v>
      </c>
      <c r="M388" s="6">
        <f t="shared" si="33"/>
        <v>183</v>
      </c>
      <c r="N388" s="11">
        <f t="shared" si="34"/>
        <v>9.8000000000000007</v>
      </c>
    </row>
    <row r="389" spans="1:14">
      <c r="A389" s="6" t="s">
        <v>58</v>
      </c>
      <c r="B389" s="6">
        <v>3200</v>
      </c>
      <c r="C389" s="8">
        <v>0.78380512030000005</v>
      </c>
      <c r="D389" s="9">
        <v>0.4</v>
      </c>
      <c r="E389" s="9">
        <v>54.65</v>
      </c>
      <c r="F389" s="9">
        <v>1.2</v>
      </c>
      <c r="G389" s="9">
        <v>6.4000000000000001E-2</v>
      </c>
      <c r="H389" s="6">
        <v>1</v>
      </c>
      <c r="I389" s="9">
        <f t="shared" si="30"/>
        <v>1.2</v>
      </c>
      <c r="J389" s="9">
        <f t="shared" si="31"/>
        <v>6.4000000000000001E-2</v>
      </c>
      <c r="K389" s="6">
        <v>661</v>
      </c>
      <c r="L389" s="6">
        <f t="shared" si="32"/>
        <v>1761</v>
      </c>
      <c r="M389" s="6">
        <f t="shared" si="33"/>
        <v>5</v>
      </c>
      <c r="N389" s="11">
        <f t="shared" si="34"/>
        <v>0.2</v>
      </c>
    </row>
    <row r="390" spans="1:14">
      <c r="A390" s="6" t="s">
        <v>58</v>
      </c>
      <c r="B390" s="6">
        <v>6410</v>
      </c>
      <c r="C390" s="8">
        <v>0.48893876110000001</v>
      </c>
      <c r="D390" s="9">
        <v>0.30299999999999999</v>
      </c>
      <c r="E390" s="9">
        <v>54.65</v>
      </c>
      <c r="F390" s="9">
        <v>0</v>
      </c>
      <c r="G390" s="9">
        <v>0</v>
      </c>
      <c r="H390" s="6">
        <v>1</v>
      </c>
      <c r="I390" s="9">
        <f t="shared" si="30"/>
        <v>0</v>
      </c>
      <c r="J390" s="9">
        <f t="shared" si="31"/>
        <v>0</v>
      </c>
      <c r="K390" s="6">
        <v>312</v>
      </c>
      <c r="L390" s="6">
        <f t="shared" si="32"/>
        <v>832</v>
      </c>
      <c r="M390" s="6">
        <f t="shared" si="33"/>
        <v>0</v>
      </c>
      <c r="N390" s="11">
        <f t="shared" si="34"/>
        <v>0</v>
      </c>
    </row>
    <row r="391" spans="1:14">
      <c r="A391" s="6" t="s">
        <v>58</v>
      </c>
      <c r="B391" s="6">
        <v>6410</v>
      </c>
      <c r="C391" s="8">
        <v>7.0737310799999994E-2</v>
      </c>
      <c r="D391" s="9">
        <v>0.30299999999999999</v>
      </c>
      <c r="E391" s="9">
        <v>54.65</v>
      </c>
      <c r="F391" s="9">
        <v>0</v>
      </c>
      <c r="G391" s="9">
        <v>0</v>
      </c>
      <c r="H391" s="6">
        <v>1</v>
      </c>
      <c r="I391" s="9">
        <f t="shared" si="30"/>
        <v>0</v>
      </c>
      <c r="J391" s="9">
        <f t="shared" si="31"/>
        <v>0</v>
      </c>
      <c r="K391" s="6">
        <v>45</v>
      </c>
      <c r="L391" s="6">
        <f t="shared" si="32"/>
        <v>120</v>
      </c>
      <c r="M391" s="6">
        <f t="shared" si="33"/>
        <v>0</v>
      </c>
      <c r="N391" s="11">
        <f t="shared" si="34"/>
        <v>0</v>
      </c>
    </row>
    <row r="392" spans="1:14">
      <c r="A392" s="6" t="s">
        <v>58</v>
      </c>
      <c r="B392" s="6">
        <v>3200</v>
      </c>
      <c r="C392" s="8">
        <v>1.092295075</v>
      </c>
      <c r="D392" s="9">
        <v>0.4</v>
      </c>
      <c r="E392" s="9">
        <v>54.65</v>
      </c>
      <c r="F392" s="9">
        <v>1.2</v>
      </c>
      <c r="G392" s="9">
        <v>6.4000000000000001E-2</v>
      </c>
      <c r="H392" s="6">
        <v>1</v>
      </c>
      <c r="I392" s="9">
        <f t="shared" si="30"/>
        <v>1.2</v>
      </c>
      <c r="J392" s="9">
        <f t="shared" si="31"/>
        <v>6.4000000000000001E-2</v>
      </c>
      <c r="K392" s="6">
        <v>921</v>
      </c>
      <c r="L392" s="6">
        <f t="shared" si="32"/>
        <v>2454</v>
      </c>
      <c r="M392" s="6">
        <f t="shared" si="33"/>
        <v>6</v>
      </c>
      <c r="N392" s="11">
        <f t="shared" si="34"/>
        <v>0.3</v>
      </c>
    </row>
    <row r="393" spans="1:14">
      <c r="A393" s="6" t="s">
        <v>58</v>
      </c>
      <c r="B393" s="6">
        <v>6460</v>
      </c>
      <c r="C393" s="8">
        <v>0.56248390800000003</v>
      </c>
      <c r="D393" s="9">
        <v>0.30299999999999999</v>
      </c>
      <c r="E393" s="9">
        <v>54.65</v>
      </c>
      <c r="F393" s="9">
        <v>0</v>
      </c>
      <c r="G393" s="9">
        <v>0</v>
      </c>
      <c r="H393" s="6">
        <v>1</v>
      </c>
      <c r="I393" s="9">
        <f t="shared" si="30"/>
        <v>0</v>
      </c>
      <c r="J393" s="9">
        <f t="shared" si="31"/>
        <v>0</v>
      </c>
      <c r="K393" s="6">
        <v>359</v>
      </c>
      <c r="L393" s="6">
        <f t="shared" si="32"/>
        <v>957</v>
      </c>
      <c r="M393" s="6">
        <f t="shared" si="33"/>
        <v>0</v>
      </c>
      <c r="N393" s="11">
        <f t="shared" si="34"/>
        <v>0</v>
      </c>
    </row>
    <row r="394" spans="1:14">
      <c r="A394" s="6" t="s">
        <v>58</v>
      </c>
      <c r="B394" s="6">
        <v>6410</v>
      </c>
      <c r="C394" s="8">
        <v>4.8280145500000003E-2</v>
      </c>
      <c r="D394" s="9">
        <v>0.30299999999999999</v>
      </c>
      <c r="E394" s="9">
        <v>54.65</v>
      </c>
      <c r="F394" s="9">
        <v>0</v>
      </c>
      <c r="G394" s="9">
        <v>0</v>
      </c>
      <c r="H394" s="6">
        <v>1</v>
      </c>
      <c r="I394" s="9">
        <f t="shared" si="30"/>
        <v>0</v>
      </c>
      <c r="J394" s="9">
        <f t="shared" si="31"/>
        <v>0</v>
      </c>
      <c r="K394" s="6">
        <v>31</v>
      </c>
      <c r="L394" s="6">
        <f t="shared" si="32"/>
        <v>82</v>
      </c>
      <c r="M394" s="6">
        <f t="shared" si="33"/>
        <v>0</v>
      </c>
      <c r="N394" s="11">
        <f t="shared" si="34"/>
        <v>0</v>
      </c>
    </row>
    <row r="395" spans="1:14">
      <c r="A395" s="6" t="s">
        <v>58</v>
      </c>
      <c r="B395" s="6">
        <v>6460</v>
      </c>
      <c r="C395" s="8">
        <v>4.9249061227000004</v>
      </c>
      <c r="D395" s="9">
        <v>0.30299999999999999</v>
      </c>
      <c r="E395" s="9">
        <v>54.65</v>
      </c>
      <c r="F395" s="9">
        <v>0</v>
      </c>
      <c r="G395" s="9">
        <v>0</v>
      </c>
      <c r="H395" s="6">
        <v>1</v>
      </c>
      <c r="I395" s="9">
        <f t="shared" si="30"/>
        <v>0</v>
      </c>
      <c r="J395" s="9">
        <f t="shared" si="31"/>
        <v>0</v>
      </c>
      <c r="K395" s="6">
        <v>3144</v>
      </c>
      <c r="L395" s="6">
        <f t="shared" si="32"/>
        <v>8383</v>
      </c>
      <c r="M395" s="6">
        <f t="shared" si="33"/>
        <v>0</v>
      </c>
      <c r="N395" s="11">
        <f t="shared" si="34"/>
        <v>0</v>
      </c>
    </row>
    <row r="396" spans="1:14">
      <c r="A396" s="6" t="s">
        <v>58</v>
      </c>
      <c r="B396" s="6">
        <v>6460</v>
      </c>
      <c r="C396" s="8">
        <v>0.63960791120000005</v>
      </c>
      <c r="D396" s="9">
        <v>0.30299999999999999</v>
      </c>
      <c r="E396" s="9">
        <v>54.65</v>
      </c>
      <c r="F396" s="9">
        <v>0</v>
      </c>
      <c r="G396" s="9">
        <v>0</v>
      </c>
      <c r="H396" s="6">
        <v>1</v>
      </c>
      <c r="I396" s="9">
        <f t="shared" si="30"/>
        <v>0</v>
      </c>
      <c r="J396" s="9">
        <f t="shared" si="31"/>
        <v>0</v>
      </c>
      <c r="K396" s="6">
        <v>408</v>
      </c>
      <c r="L396" s="6">
        <f t="shared" si="32"/>
        <v>1089</v>
      </c>
      <c r="M396" s="6">
        <f t="shared" si="33"/>
        <v>0</v>
      </c>
      <c r="N396" s="11">
        <f t="shared" si="34"/>
        <v>0</v>
      </c>
    </row>
    <row r="397" spans="1:14">
      <c r="A397" s="6" t="s">
        <v>58</v>
      </c>
      <c r="B397" s="6">
        <v>6410</v>
      </c>
      <c r="C397" s="8">
        <v>2.0628014767999998</v>
      </c>
      <c r="D397" s="9">
        <v>0.30299999999999999</v>
      </c>
      <c r="E397" s="9">
        <v>54.65</v>
      </c>
      <c r="F397" s="9">
        <v>0</v>
      </c>
      <c r="G397" s="9">
        <v>0</v>
      </c>
      <c r="H397" s="6">
        <v>1</v>
      </c>
      <c r="I397" s="9">
        <f t="shared" si="30"/>
        <v>0</v>
      </c>
      <c r="J397" s="9">
        <f t="shared" si="31"/>
        <v>0</v>
      </c>
      <c r="K397" s="6">
        <v>1317</v>
      </c>
      <c r="L397" s="6">
        <f t="shared" si="32"/>
        <v>3511</v>
      </c>
      <c r="M397" s="6">
        <f t="shared" si="33"/>
        <v>0</v>
      </c>
      <c r="N397" s="11">
        <f t="shared" si="34"/>
        <v>0</v>
      </c>
    </row>
    <row r="398" spans="1:14">
      <c r="A398" s="6" t="s">
        <v>58</v>
      </c>
      <c r="B398" s="6">
        <v>6410</v>
      </c>
      <c r="C398" s="8">
        <v>1.3299397122000001</v>
      </c>
      <c r="D398" s="9">
        <v>0.30299999999999999</v>
      </c>
      <c r="E398" s="9">
        <v>54.65</v>
      </c>
      <c r="F398" s="9">
        <v>0</v>
      </c>
      <c r="G398" s="9">
        <v>0</v>
      </c>
      <c r="H398" s="6">
        <v>1</v>
      </c>
      <c r="I398" s="9">
        <f t="shared" si="30"/>
        <v>0</v>
      </c>
      <c r="J398" s="9">
        <f t="shared" si="31"/>
        <v>0</v>
      </c>
      <c r="K398" s="6">
        <v>849</v>
      </c>
      <c r="L398" s="6">
        <f t="shared" si="32"/>
        <v>2264</v>
      </c>
      <c r="M398" s="6">
        <f t="shared" si="33"/>
        <v>0</v>
      </c>
      <c r="N398" s="11">
        <f t="shared" si="34"/>
        <v>0</v>
      </c>
    </row>
    <row r="399" spans="1:14">
      <c r="A399" s="6" t="s">
        <v>58</v>
      </c>
      <c r="B399" s="6">
        <v>3200</v>
      </c>
      <c r="C399" s="8">
        <v>6.1008983587000003</v>
      </c>
      <c r="D399" s="9">
        <v>0.4</v>
      </c>
      <c r="E399" s="9">
        <v>54.65</v>
      </c>
      <c r="F399" s="9">
        <v>1.2</v>
      </c>
      <c r="G399" s="9">
        <v>6.4000000000000001E-2</v>
      </c>
      <c r="H399" s="6">
        <v>1</v>
      </c>
      <c r="I399" s="9">
        <f t="shared" si="30"/>
        <v>1.2</v>
      </c>
      <c r="J399" s="9">
        <f t="shared" si="31"/>
        <v>6.4000000000000001E-2</v>
      </c>
      <c r="K399" s="6">
        <v>5142</v>
      </c>
      <c r="L399" s="6">
        <f t="shared" si="32"/>
        <v>13709</v>
      </c>
      <c r="M399" s="6">
        <f t="shared" si="33"/>
        <v>36</v>
      </c>
      <c r="N399" s="11">
        <f t="shared" si="34"/>
        <v>1.9</v>
      </c>
    </row>
    <row r="400" spans="1:14">
      <c r="A400" s="6" t="s">
        <v>58</v>
      </c>
      <c r="B400" s="6">
        <v>6460</v>
      </c>
      <c r="C400" s="8">
        <v>0.62791188929999997</v>
      </c>
      <c r="D400" s="9">
        <v>0.30299999999999999</v>
      </c>
      <c r="E400" s="9">
        <v>54.65</v>
      </c>
      <c r="F400" s="9">
        <v>0</v>
      </c>
      <c r="G400" s="9">
        <v>0</v>
      </c>
      <c r="H400" s="6">
        <v>1</v>
      </c>
      <c r="I400" s="9">
        <f t="shared" si="30"/>
        <v>0</v>
      </c>
      <c r="J400" s="9">
        <f t="shared" si="31"/>
        <v>0</v>
      </c>
      <c r="K400" s="6">
        <v>401</v>
      </c>
      <c r="L400" s="6">
        <f t="shared" si="32"/>
        <v>1069</v>
      </c>
      <c r="M400" s="6">
        <f t="shared" si="33"/>
        <v>0</v>
      </c>
      <c r="N400" s="11">
        <f t="shared" si="34"/>
        <v>0</v>
      </c>
    </row>
    <row r="401" spans="1:14">
      <c r="A401" s="6" t="s">
        <v>58</v>
      </c>
      <c r="B401" s="6">
        <v>6460</v>
      </c>
      <c r="C401" s="8">
        <v>2.3464738799999999E-2</v>
      </c>
      <c r="D401" s="9">
        <v>0.30299999999999999</v>
      </c>
      <c r="E401" s="9">
        <v>54.65</v>
      </c>
      <c r="F401" s="9">
        <v>0</v>
      </c>
      <c r="G401" s="9">
        <v>0</v>
      </c>
      <c r="H401" s="6">
        <v>1</v>
      </c>
      <c r="I401" s="9">
        <f t="shared" si="30"/>
        <v>0</v>
      </c>
      <c r="J401" s="9">
        <f t="shared" si="31"/>
        <v>0</v>
      </c>
      <c r="K401" s="6">
        <v>15</v>
      </c>
      <c r="L401" s="6">
        <f t="shared" si="32"/>
        <v>40</v>
      </c>
      <c r="M401" s="6">
        <f t="shared" si="33"/>
        <v>0</v>
      </c>
      <c r="N401" s="11">
        <f t="shared" si="34"/>
        <v>0</v>
      </c>
    </row>
    <row r="402" spans="1:14">
      <c r="A402" s="6" t="s">
        <v>58</v>
      </c>
      <c r="B402" s="6">
        <v>6410</v>
      </c>
      <c r="C402" s="8">
        <v>0.77744724799999998</v>
      </c>
      <c r="D402" s="9">
        <v>0.30299999999999999</v>
      </c>
      <c r="E402" s="9">
        <v>54.65</v>
      </c>
      <c r="F402" s="9">
        <v>0</v>
      </c>
      <c r="G402" s="9">
        <v>0</v>
      </c>
      <c r="H402" s="6">
        <v>1</v>
      </c>
      <c r="I402" s="9">
        <f t="shared" si="30"/>
        <v>0</v>
      </c>
      <c r="J402" s="9">
        <f t="shared" si="31"/>
        <v>0</v>
      </c>
      <c r="K402" s="6">
        <v>496</v>
      </c>
      <c r="L402" s="6">
        <f t="shared" si="32"/>
        <v>1323</v>
      </c>
      <c r="M402" s="6">
        <f t="shared" si="33"/>
        <v>0</v>
      </c>
      <c r="N402" s="11">
        <f t="shared" si="34"/>
        <v>0</v>
      </c>
    </row>
    <row r="403" spans="1:14">
      <c r="A403" s="6" t="s">
        <v>58</v>
      </c>
      <c r="B403" s="6">
        <v>6410</v>
      </c>
      <c r="C403" s="8">
        <v>0.38316959039999998</v>
      </c>
      <c r="D403" s="9">
        <v>0.30299999999999999</v>
      </c>
      <c r="E403" s="9">
        <v>54.65</v>
      </c>
      <c r="F403" s="9">
        <v>0</v>
      </c>
      <c r="G403" s="9">
        <v>0</v>
      </c>
      <c r="H403" s="6">
        <v>1</v>
      </c>
      <c r="I403" s="9">
        <f t="shared" si="30"/>
        <v>0</v>
      </c>
      <c r="J403" s="9">
        <f t="shared" si="31"/>
        <v>0</v>
      </c>
      <c r="K403" s="6">
        <v>245</v>
      </c>
      <c r="L403" s="6">
        <f t="shared" si="32"/>
        <v>652</v>
      </c>
      <c r="M403" s="6">
        <f t="shared" si="33"/>
        <v>0</v>
      </c>
      <c r="N403" s="11">
        <f t="shared" si="34"/>
        <v>0</v>
      </c>
    </row>
    <row r="404" spans="1:14">
      <c r="A404" s="6" t="s">
        <v>58</v>
      </c>
      <c r="B404" s="6">
        <v>3200</v>
      </c>
      <c r="C404" s="8">
        <v>10.8383106468</v>
      </c>
      <c r="D404" s="9">
        <v>0.4</v>
      </c>
      <c r="E404" s="9">
        <v>54.65</v>
      </c>
      <c r="F404" s="9">
        <v>1.2</v>
      </c>
      <c r="G404" s="9">
        <v>6.4000000000000001E-2</v>
      </c>
      <c r="H404" s="6">
        <v>1</v>
      </c>
      <c r="I404" s="9">
        <f t="shared" si="30"/>
        <v>1.2</v>
      </c>
      <c r="J404" s="9">
        <f t="shared" si="31"/>
        <v>6.4000000000000001E-2</v>
      </c>
      <c r="K404" s="6">
        <v>9480</v>
      </c>
      <c r="L404" s="6">
        <f t="shared" si="32"/>
        <v>24354</v>
      </c>
      <c r="M404" s="6">
        <f t="shared" si="33"/>
        <v>64</v>
      </c>
      <c r="N404" s="11">
        <f t="shared" si="34"/>
        <v>3.4</v>
      </c>
    </row>
    <row r="405" spans="1:14">
      <c r="A405" s="6" t="s">
        <v>58</v>
      </c>
      <c r="B405" s="6">
        <v>3200</v>
      </c>
      <c r="C405" s="8">
        <v>8.1499164000000002E-3</v>
      </c>
      <c r="D405" s="9">
        <v>0.4</v>
      </c>
      <c r="E405" s="9">
        <v>54.65</v>
      </c>
      <c r="F405" s="9">
        <v>1.2</v>
      </c>
      <c r="G405" s="9">
        <v>6.4000000000000001E-2</v>
      </c>
      <c r="H405" s="6">
        <v>1</v>
      </c>
      <c r="I405" s="9">
        <f t="shared" si="30"/>
        <v>1.2</v>
      </c>
      <c r="J405" s="9">
        <f t="shared" si="31"/>
        <v>6.4000000000000001E-2</v>
      </c>
      <c r="K405" s="6">
        <v>7</v>
      </c>
      <c r="L405" s="6">
        <f t="shared" si="32"/>
        <v>18</v>
      </c>
      <c r="M405" s="6">
        <f t="shared" si="33"/>
        <v>0</v>
      </c>
      <c r="N405" s="11">
        <f t="shared" si="34"/>
        <v>0</v>
      </c>
    </row>
    <row r="406" spans="1:14">
      <c r="A406" s="6" t="s">
        <v>58</v>
      </c>
      <c r="B406" s="6">
        <v>6410</v>
      </c>
      <c r="C406" s="8">
        <v>0.43054888879999997</v>
      </c>
      <c r="D406" s="9">
        <v>0.30299999999999999</v>
      </c>
      <c r="E406" s="9">
        <v>54.65</v>
      </c>
      <c r="F406" s="9">
        <v>0</v>
      </c>
      <c r="G406" s="9">
        <v>0</v>
      </c>
      <c r="H406" s="6">
        <v>1</v>
      </c>
      <c r="I406" s="9">
        <f t="shared" si="30"/>
        <v>0</v>
      </c>
      <c r="J406" s="9">
        <f t="shared" si="31"/>
        <v>0</v>
      </c>
      <c r="K406" s="6">
        <v>275</v>
      </c>
      <c r="L406" s="6">
        <f t="shared" si="32"/>
        <v>733</v>
      </c>
      <c r="M406" s="6">
        <f t="shared" si="33"/>
        <v>0</v>
      </c>
      <c r="N406" s="11">
        <f t="shared" si="34"/>
        <v>0</v>
      </c>
    </row>
    <row r="407" spans="1:14">
      <c r="A407" s="6" t="s">
        <v>58</v>
      </c>
      <c r="B407" s="6">
        <v>3200</v>
      </c>
      <c r="C407" s="8">
        <v>1.7126072663</v>
      </c>
      <c r="D407" s="9">
        <v>0.4</v>
      </c>
      <c r="E407" s="9">
        <v>54.65</v>
      </c>
      <c r="F407" s="9">
        <v>1.2</v>
      </c>
      <c r="G407" s="9">
        <v>6.4000000000000001E-2</v>
      </c>
      <c r="H407" s="6">
        <v>1</v>
      </c>
      <c r="I407" s="9">
        <f t="shared" si="30"/>
        <v>1.2</v>
      </c>
      <c r="J407" s="9">
        <f t="shared" si="31"/>
        <v>6.4000000000000001E-2</v>
      </c>
      <c r="K407" s="6">
        <v>1443</v>
      </c>
      <c r="L407" s="6">
        <f t="shared" si="32"/>
        <v>3848</v>
      </c>
      <c r="M407" s="6">
        <f t="shared" si="33"/>
        <v>10</v>
      </c>
      <c r="N407" s="11">
        <f t="shared" si="34"/>
        <v>0.5</v>
      </c>
    </row>
    <row r="408" spans="1:14">
      <c r="A408" s="6" t="s">
        <v>58</v>
      </c>
      <c r="B408" s="6">
        <v>6460</v>
      </c>
      <c r="C408" s="8">
        <v>4.2902131632999998</v>
      </c>
      <c r="D408" s="9">
        <v>0.30299999999999999</v>
      </c>
      <c r="E408" s="9">
        <v>54.65</v>
      </c>
      <c r="F408" s="9">
        <v>0</v>
      </c>
      <c r="G408" s="9">
        <v>0</v>
      </c>
      <c r="H408" s="6">
        <v>1</v>
      </c>
      <c r="I408" s="9">
        <f t="shared" si="30"/>
        <v>0</v>
      </c>
      <c r="J408" s="9">
        <f t="shared" si="31"/>
        <v>0</v>
      </c>
      <c r="K408" s="6">
        <v>2739</v>
      </c>
      <c r="L408" s="6">
        <f t="shared" si="32"/>
        <v>7302</v>
      </c>
      <c r="M408" s="6">
        <f t="shared" si="33"/>
        <v>0</v>
      </c>
      <c r="N408" s="11">
        <f t="shared" si="34"/>
        <v>0</v>
      </c>
    </row>
    <row r="409" spans="1:14">
      <c r="A409" s="6" t="s">
        <v>58</v>
      </c>
      <c r="B409" s="6">
        <v>6410</v>
      </c>
      <c r="C409" s="8">
        <v>23.663169679300001</v>
      </c>
      <c r="D409" s="9">
        <v>0.30299999999999999</v>
      </c>
      <c r="E409" s="9">
        <v>54.65</v>
      </c>
      <c r="F409" s="9">
        <v>0</v>
      </c>
      <c r="G409" s="9">
        <v>0</v>
      </c>
      <c r="H409" s="6">
        <v>1</v>
      </c>
      <c r="I409" s="9">
        <f t="shared" si="30"/>
        <v>0</v>
      </c>
      <c r="J409" s="9">
        <f t="shared" si="31"/>
        <v>0</v>
      </c>
      <c r="K409" s="6">
        <v>15695</v>
      </c>
      <c r="L409" s="6">
        <f t="shared" si="32"/>
        <v>40277</v>
      </c>
      <c r="M409" s="6">
        <f t="shared" si="33"/>
        <v>0</v>
      </c>
      <c r="N409" s="11">
        <f t="shared" si="34"/>
        <v>0</v>
      </c>
    </row>
    <row r="410" spans="1:14">
      <c r="A410" s="6" t="s">
        <v>58</v>
      </c>
      <c r="B410" s="6">
        <v>6460</v>
      </c>
      <c r="C410" s="8">
        <v>1.5691232499999999E-2</v>
      </c>
      <c r="D410" s="9">
        <v>0.30299999999999999</v>
      </c>
      <c r="E410" s="9">
        <v>54.65</v>
      </c>
      <c r="F410" s="9">
        <v>0</v>
      </c>
      <c r="G410" s="9">
        <v>0</v>
      </c>
      <c r="H410" s="6">
        <v>1</v>
      </c>
      <c r="I410" s="9">
        <f t="shared" si="30"/>
        <v>0</v>
      </c>
      <c r="J410" s="9">
        <f t="shared" si="31"/>
        <v>0</v>
      </c>
      <c r="K410" s="6">
        <v>10</v>
      </c>
      <c r="L410" s="6">
        <f t="shared" si="32"/>
        <v>27</v>
      </c>
      <c r="M410" s="6">
        <f t="shared" si="33"/>
        <v>0</v>
      </c>
      <c r="N410" s="11">
        <f t="shared" si="34"/>
        <v>0</v>
      </c>
    </row>
    <row r="411" spans="1:14">
      <c r="A411" s="6" t="s">
        <v>58</v>
      </c>
      <c r="B411" s="6">
        <v>6460</v>
      </c>
      <c r="C411" s="8">
        <v>0.4298808543</v>
      </c>
      <c r="D411" s="9">
        <v>0.30299999999999999</v>
      </c>
      <c r="E411" s="9">
        <v>54.65</v>
      </c>
      <c r="F411" s="9">
        <v>0</v>
      </c>
      <c r="G411" s="9">
        <v>0</v>
      </c>
      <c r="H411" s="6">
        <v>1</v>
      </c>
      <c r="I411" s="9">
        <f t="shared" si="30"/>
        <v>0</v>
      </c>
      <c r="J411" s="9">
        <f t="shared" si="31"/>
        <v>0</v>
      </c>
      <c r="K411" s="6">
        <v>6770</v>
      </c>
      <c r="L411" s="6">
        <f t="shared" si="32"/>
        <v>732</v>
      </c>
      <c r="M411" s="6">
        <f t="shared" si="33"/>
        <v>0</v>
      </c>
      <c r="N411" s="11">
        <f t="shared" si="34"/>
        <v>0</v>
      </c>
    </row>
    <row r="412" spans="1:14">
      <c r="A412" s="6" t="s">
        <v>58</v>
      </c>
      <c r="B412" s="6">
        <v>6410</v>
      </c>
      <c r="C412" s="8">
        <v>3.6543922700000002E-2</v>
      </c>
      <c r="D412" s="9">
        <v>0.30299999999999999</v>
      </c>
      <c r="E412" s="9">
        <v>54.65</v>
      </c>
      <c r="F412" s="9">
        <v>0</v>
      </c>
      <c r="G412" s="9">
        <v>0</v>
      </c>
      <c r="H412" s="6">
        <v>1</v>
      </c>
      <c r="I412" s="9">
        <f t="shared" si="30"/>
        <v>0</v>
      </c>
      <c r="J412" s="9">
        <f t="shared" si="31"/>
        <v>0</v>
      </c>
      <c r="K412" s="6">
        <v>23</v>
      </c>
      <c r="L412" s="6">
        <f t="shared" si="32"/>
        <v>62</v>
      </c>
      <c r="M412" s="6">
        <f t="shared" si="33"/>
        <v>0</v>
      </c>
      <c r="N412" s="11">
        <f t="shared" si="34"/>
        <v>0</v>
      </c>
    </row>
    <row r="413" spans="1:14">
      <c r="A413" s="6" t="s">
        <v>58</v>
      </c>
      <c r="B413" s="6">
        <v>3200</v>
      </c>
      <c r="C413" s="8">
        <v>0.2448970053</v>
      </c>
      <c r="D413" s="9">
        <v>0.4</v>
      </c>
      <c r="E413" s="9">
        <v>54.65</v>
      </c>
      <c r="F413" s="9">
        <v>1.2</v>
      </c>
      <c r="G413" s="9">
        <v>6.4000000000000001E-2</v>
      </c>
      <c r="H413" s="6">
        <v>1</v>
      </c>
      <c r="I413" s="9">
        <f t="shared" si="30"/>
        <v>1.2</v>
      </c>
      <c r="J413" s="9">
        <f t="shared" si="31"/>
        <v>6.4000000000000001E-2</v>
      </c>
      <c r="K413" s="6">
        <v>206</v>
      </c>
      <c r="L413" s="6">
        <f t="shared" si="32"/>
        <v>550</v>
      </c>
      <c r="M413" s="6">
        <f t="shared" si="33"/>
        <v>1</v>
      </c>
      <c r="N413" s="11">
        <f t="shared" si="34"/>
        <v>0.1</v>
      </c>
    </row>
    <row r="414" spans="1:14">
      <c r="A414" s="6" t="s">
        <v>58</v>
      </c>
      <c r="B414" s="6">
        <v>3200</v>
      </c>
      <c r="C414" s="8">
        <v>9.2681309085999999</v>
      </c>
      <c r="D414" s="9">
        <v>0.4</v>
      </c>
      <c r="E414" s="9">
        <v>54.65</v>
      </c>
      <c r="F414" s="9">
        <v>1.2</v>
      </c>
      <c r="G414" s="9">
        <v>6.4000000000000001E-2</v>
      </c>
      <c r="H414" s="6">
        <v>1</v>
      </c>
      <c r="I414" s="9">
        <f t="shared" si="30"/>
        <v>1.2</v>
      </c>
      <c r="J414" s="9">
        <f t="shared" si="31"/>
        <v>6.4000000000000001E-2</v>
      </c>
      <c r="K414" s="6">
        <v>7811</v>
      </c>
      <c r="L414" s="6">
        <f t="shared" si="32"/>
        <v>20825</v>
      </c>
      <c r="M414" s="6">
        <f t="shared" si="33"/>
        <v>55</v>
      </c>
      <c r="N414" s="11">
        <f t="shared" si="34"/>
        <v>2.9</v>
      </c>
    </row>
    <row r="415" spans="1:14">
      <c r="A415" s="6" t="s">
        <v>58</v>
      </c>
      <c r="B415" s="6">
        <v>6410</v>
      </c>
      <c r="C415" s="8">
        <v>1.1117637072</v>
      </c>
      <c r="D415" s="9">
        <v>0.30299999999999999</v>
      </c>
      <c r="E415" s="9">
        <v>54.65</v>
      </c>
      <c r="F415" s="9">
        <v>0</v>
      </c>
      <c r="G415" s="9">
        <v>0</v>
      </c>
      <c r="H415" s="6">
        <v>1</v>
      </c>
      <c r="I415" s="9">
        <f t="shared" si="30"/>
        <v>0</v>
      </c>
      <c r="J415" s="9">
        <f t="shared" si="31"/>
        <v>0</v>
      </c>
      <c r="K415" s="6">
        <v>710</v>
      </c>
      <c r="L415" s="6">
        <f t="shared" si="32"/>
        <v>1892</v>
      </c>
      <c r="M415" s="6">
        <f t="shared" si="33"/>
        <v>0</v>
      </c>
      <c r="N415" s="11">
        <f t="shared" si="34"/>
        <v>0</v>
      </c>
    </row>
    <row r="416" spans="1:14">
      <c r="A416" s="6" t="s">
        <v>58</v>
      </c>
      <c r="B416" s="6">
        <v>3200</v>
      </c>
      <c r="C416" s="8">
        <v>3.7852978969</v>
      </c>
      <c r="D416" s="9">
        <v>0.28699999999999998</v>
      </c>
      <c r="E416" s="9">
        <v>54.65</v>
      </c>
      <c r="F416" s="9">
        <v>1.2</v>
      </c>
      <c r="G416" s="9">
        <v>6.4000000000000001E-2</v>
      </c>
      <c r="H416" s="6">
        <v>1</v>
      </c>
      <c r="I416" s="9">
        <f t="shared" si="30"/>
        <v>1.2</v>
      </c>
      <c r="J416" s="9">
        <f t="shared" si="31"/>
        <v>6.4000000000000001E-2</v>
      </c>
      <c r="K416" s="6">
        <v>2289</v>
      </c>
      <c r="L416" s="6">
        <f t="shared" si="32"/>
        <v>6103</v>
      </c>
      <c r="M416" s="6">
        <f t="shared" si="33"/>
        <v>16</v>
      </c>
      <c r="N416" s="11">
        <f t="shared" si="34"/>
        <v>0.9</v>
      </c>
    </row>
    <row r="417" spans="1:14">
      <c r="A417" s="6" t="s">
        <v>58</v>
      </c>
      <c r="B417" s="6">
        <v>6460</v>
      </c>
      <c r="C417" s="8">
        <v>0.55837028339999994</v>
      </c>
      <c r="D417" s="9">
        <v>0.30299999999999999</v>
      </c>
      <c r="E417" s="9">
        <v>54.65</v>
      </c>
      <c r="F417" s="9">
        <v>0</v>
      </c>
      <c r="G417" s="9">
        <v>0</v>
      </c>
      <c r="H417" s="6">
        <v>1</v>
      </c>
      <c r="I417" s="9">
        <f t="shared" si="30"/>
        <v>0</v>
      </c>
      <c r="J417" s="9">
        <f t="shared" si="31"/>
        <v>0</v>
      </c>
      <c r="K417" s="6">
        <v>356</v>
      </c>
      <c r="L417" s="6">
        <f t="shared" si="32"/>
        <v>950</v>
      </c>
      <c r="M417" s="6">
        <f t="shared" si="33"/>
        <v>0</v>
      </c>
      <c r="N417" s="11">
        <f t="shared" si="34"/>
        <v>0</v>
      </c>
    </row>
    <row r="418" spans="1:14">
      <c r="A418" s="6" t="s">
        <v>58</v>
      </c>
      <c r="B418" s="6">
        <v>4430</v>
      </c>
      <c r="C418" s="8">
        <v>4.7737925040000002</v>
      </c>
      <c r="D418" s="9">
        <v>0.41299999999999998</v>
      </c>
      <c r="E418" s="9">
        <v>54.65</v>
      </c>
      <c r="F418" s="9">
        <v>0.7</v>
      </c>
      <c r="G418" s="9">
        <v>0.09</v>
      </c>
      <c r="H418" s="6">
        <v>1</v>
      </c>
      <c r="I418" s="9">
        <f t="shared" si="30"/>
        <v>0.7</v>
      </c>
      <c r="J418" s="9">
        <f t="shared" si="31"/>
        <v>0.09</v>
      </c>
      <c r="K418" s="6">
        <v>4154</v>
      </c>
      <c r="L418" s="6">
        <f t="shared" si="32"/>
        <v>11075</v>
      </c>
      <c r="M418" s="6">
        <f t="shared" si="33"/>
        <v>17</v>
      </c>
      <c r="N418" s="11">
        <f t="shared" si="34"/>
        <v>2.2000000000000002</v>
      </c>
    </row>
    <row r="419" spans="1:14">
      <c r="A419" s="6" t="s">
        <v>58</v>
      </c>
      <c r="B419" s="6">
        <v>6410</v>
      </c>
      <c r="C419" s="8">
        <v>1.04616377E-2</v>
      </c>
      <c r="D419" s="9">
        <v>0.30299999999999999</v>
      </c>
      <c r="E419" s="9">
        <v>54.65</v>
      </c>
      <c r="F419" s="9">
        <v>0</v>
      </c>
      <c r="G419" s="9">
        <v>0</v>
      </c>
      <c r="H419" s="6">
        <v>1</v>
      </c>
      <c r="I419" s="9">
        <f t="shared" si="30"/>
        <v>0</v>
      </c>
      <c r="J419" s="9">
        <f t="shared" si="31"/>
        <v>0</v>
      </c>
      <c r="K419" s="6">
        <v>7</v>
      </c>
      <c r="L419" s="6">
        <f t="shared" si="32"/>
        <v>18</v>
      </c>
      <c r="M419" s="6">
        <f t="shared" si="33"/>
        <v>0</v>
      </c>
      <c r="N419" s="11">
        <f t="shared" si="34"/>
        <v>0</v>
      </c>
    </row>
    <row r="420" spans="1:14">
      <c r="A420" s="6" t="s">
        <v>58</v>
      </c>
      <c r="B420" s="6">
        <v>6460</v>
      </c>
      <c r="C420" s="8">
        <v>1.7818781148</v>
      </c>
      <c r="D420" s="9">
        <v>0.30299999999999999</v>
      </c>
      <c r="E420" s="9">
        <v>54.65</v>
      </c>
      <c r="F420" s="9">
        <v>0</v>
      </c>
      <c r="G420" s="9">
        <v>0</v>
      </c>
      <c r="H420" s="6">
        <v>1</v>
      </c>
      <c r="I420" s="9">
        <f t="shared" si="30"/>
        <v>0</v>
      </c>
      <c r="J420" s="9">
        <f t="shared" si="31"/>
        <v>0</v>
      </c>
      <c r="K420" s="6">
        <v>1155</v>
      </c>
      <c r="L420" s="6">
        <f t="shared" si="32"/>
        <v>3033</v>
      </c>
      <c r="M420" s="6">
        <f t="shared" si="33"/>
        <v>0</v>
      </c>
      <c r="N420" s="11">
        <f t="shared" si="34"/>
        <v>0</v>
      </c>
    </row>
    <row r="421" spans="1:14">
      <c r="A421" s="6" t="s">
        <v>58</v>
      </c>
      <c r="B421" s="6">
        <v>3200</v>
      </c>
      <c r="C421" s="8">
        <v>1.2006043197</v>
      </c>
      <c r="D421" s="9">
        <v>0.4</v>
      </c>
      <c r="E421" s="9">
        <v>54.65</v>
      </c>
      <c r="F421" s="9">
        <v>1.2</v>
      </c>
      <c r="G421" s="9">
        <v>6.4000000000000001E-2</v>
      </c>
      <c r="H421" s="6">
        <v>1</v>
      </c>
      <c r="I421" s="9">
        <f t="shared" si="30"/>
        <v>1.2</v>
      </c>
      <c r="J421" s="9">
        <f t="shared" si="31"/>
        <v>6.4000000000000001E-2</v>
      </c>
      <c r="K421" s="6">
        <v>1012</v>
      </c>
      <c r="L421" s="6">
        <f t="shared" si="32"/>
        <v>2698</v>
      </c>
      <c r="M421" s="6">
        <f t="shared" si="33"/>
        <v>7</v>
      </c>
      <c r="N421" s="11">
        <f t="shared" si="34"/>
        <v>0.4</v>
      </c>
    </row>
    <row r="422" spans="1:14">
      <c r="A422" s="6" t="s">
        <v>58</v>
      </c>
      <c r="B422" s="6">
        <v>3200</v>
      </c>
      <c r="C422" s="8">
        <v>0.2548889835</v>
      </c>
      <c r="D422" s="9">
        <v>0.4</v>
      </c>
      <c r="E422" s="9">
        <v>54.65</v>
      </c>
      <c r="F422" s="9">
        <v>1.2</v>
      </c>
      <c r="G422" s="9">
        <v>6.4000000000000001E-2</v>
      </c>
      <c r="H422" s="6">
        <v>1</v>
      </c>
      <c r="I422" s="9">
        <f t="shared" si="30"/>
        <v>1.2</v>
      </c>
      <c r="J422" s="9">
        <f t="shared" si="31"/>
        <v>6.4000000000000001E-2</v>
      </c>
      <c r="K422" s="6">
        <v>215</v>
      </c>
      <c r="L422" s="6">
        <f t="shared" si="32"/>
        <v>573</v>
      </c>
      <c r="M422" s="6">
        <f t="shared" si="33"/>
        <v>2</v>
      </c>
      <c r="N422" s="11">
        <f t="shared" si="34"/>
        <v>0.1</v>
      </c>
    </row>
    <row r="423" spans="1:14">
      <c r="A423" s="6" t="s">
        <v>58</v>
      </c>
      <c r="B423" s="6">
        <v>6410</v>
      </c>
      <c r="C423" s="8">
        <v>0.27902506069999999</v>
      </c>
      <c r="D423" s="9">
        <v>0.30299999999999999</v>
      </c>
      <c r="E423" s="9">
        <v>54.65</v>
      </c>
      <c r="F423" s="9">
        <v>0</v>
      </c>
      <c r="G423" s="9">
        <v>0</v>
      </c>
      <c r="H423" s="6">
        <v>1</v>
      </c>
      <c r="I423" s="9">
        <f t="shared" si="30"/>
        <v>0</v>
      </c>
      <c r="J423" s="9">
        <f t="shared" si="31"/>
        <v>0</v>
      </c>
      <c r="K423" s="6">
        <v>178</v>
      </c>
      <c r="L423" s="6">
        <f t="shared" si="32"/>
        <v>475</v>
      </c>
      <c r="M423" s="6">
        <f t="shared" si="33"/>
        <v>0</v>
      </c>
      <c r="N423" s="11">
        <f t="shared" si="34"/>
        <v>0</v>
      </c>
    </row>
    <row r="424" spans="1:14">
      <c r="A424" s="6" t="s">
        <v>58</v>
      </c>
      <c r="B424" s="6">
        <v>6410</v>
      </c>
      <c r="C424" s="8">
        <v>1.2800090464</v>
      </c>
      <c r="D424" s="9">
        <v>0.30299999999999999</v>
      </c>
      <c r="E424" s="9">
        <v>54.65</v>
      </c>
      <c r="F424" s="9">
        <v>0</v>
      </c>
      <c r="G424" s="9">
        <v>0</v>
      </c>
      <c r="H424" s="6">
        <v>1</v>
      </c>
      <c r="I424" s="9">
        <f t="shared" si="30"/>
        <v>0</v>
      </c>
      <c r="J424" s="9">
        <f t="shared" si="31"/>
        <v>0</v>
      </c>
      <c r="K424" s="6">
        <v>817</v>
      </c>
      <c r="L424" s="6">
        <f t="shared" si="32"/>
        <v>2179</v>
      </c>
      <c r="M424" s="6">
        <f t="shared" si="33"/>
        <v>0</v>
      </c>
      <c r="N424" s="11">
        <f t="shared" si="34"/>
        <v>0</v>
      </c>
    </row>
    <row r="425" spans="1:14">
      <c r="A425" s="6" t="s">
        <v>58</v>
      </c>
      <c r="B425" s="6">
        <v>6460</v>
      </c>
      <c r="C425" s="8">
        <v>3.4993296864999999</v>
      </c>
      <c r="D425" s="9">
        <v>0.30299999999999999</v>
      </c>
      <c r="E425" s="9">
        <v>54.65</v>
      </c>
      <c r="F425" s="9">
        <v>0</v>
      </c>
      <c r="G425" s="9">
        <v>0</v>
      </c>
      <c r="H425" s="6">
        <v>1</v>
      </c>
      <c r="I425" s="9">
        <f t="shared" si="30"/>
        <v>0</v>
      </c>
      <c r="J425" s="9">
        <f t="shared" si="31"/>
        <v>0</v>
      </c>
      <c r="K425" s="6">
        <v>2471</v>
      </c>
      <c r="L425" s="6">
        <f t="shared" si="32"/>
        <v>5956</v>
      </c>
      <c r="M425" s="6">
        <f t="shared" si="33"/>
        <v>0</v>
      </c>
      <c r="N425" s="11">
        <f t="shared" si="34"/>
        <v>0</v>
      </c>
    </row>
    <row r="426" spans="1:14">
      <c r="A426" s="6" t="s">
        <v>58</v>
      </c>
      <c r="B426" s="6">
        <v>3200</v>
      </c>
      <c r="C426" s="8">
        <v>0.39378602309999999</v>
      </c>
      <c r="D426" s="9">
        <v>0.4</v>
      </c>
      <c r="E426" s="9">
        <v>54.65</v>
      </c>
      <c r="F426" s="9">
        <v>1.2</v>
      </c>
      <c r="G426" s="9">
        <v>6.4000000000000001E-2</v>
      </c>
      <c r="H426" s="6">
        <v>1</v>
      </c>
      <c r="I426" s="9">
        <f t="shared" si="30"/>
        <v>1.2</v>
      </c>
      <c r="J426" s="9">
        <f t="shared" si="31"/>
        <v>6.4000000000000001E-2</v>
      </c>
      <c r="K426" s="6">
        <v>332</v>
      </c>
      <c r="L426" s="6">
        <f t="shared" si="32"/>
        <v>885</v>
      </c>
      <c r="M426" s="6">
        <f t="shared" si="33"/>
        <v>2</v>
      </c>
      <c r="N426" s="11">
        <f t="shared" si="34"/>
        <v>0.1</v>
      </c>
    </row>
    <row r="427" spans="1:14">
      <c r="A427" s="6" t="s">
        <v>58</v>
      </c>
      <c r="B427" s="6">
        <v>4430</v>
      </c>
      <c r="C427" s="8">
        <v>3.8902717920000001</v>
      </c>
      <c r="D427" s="9">
        <v>0.309</v>
      </c>
      <c r="E427" s="9">
        <v>54.65</v>
      </c>
      <c r="F427" s="9">
        <v>0.7</v>
      </c>
      <c r="G427" s="9">
        <v>0.09</v>
      </c>
      <c r="H427" s="6">
        <v>1</v>
      </c>
      <c r="I427" s="9">
        <f t="shared" si="30"/>
        <v>0.7</v>
      </c>
      <c r="J427" s="9">
        <f t="shared" si="31"/>
        <v>0.09</v>
      </c>
      <c r="K427" s="6">
        <v>2533</v>
      </c>
      <c r="L427" s="6">
        <f t="shared" si="32"/>
        <v>6753</v>
      </c>
      <c r="M427" s="6">
        <f t="shared" si="33"/>
        <v>10</v>
      </c>
      <c r="N427" s="11">
        <f t="shared" si="34"/>
        <v>1.3</v>
      </c>
    </row>
    <row r="428" spans="1:14">
      <c r="A428" s="6" t="s">
        <v>58</v>
      </c>
      <c r="B428" s="6">
        <v>3200</v>
      </c>
      <c r="C428" s="8">
        <v>1.2965337481999999</v>
      </c>
      <c r="D428" s="9">
        <v>0.28699999999999998</v>
      </c>
      <c r="E428" s="9">
        <v>54.65</v>
      </c>
      <c r="F428" s="9">
        <v>1.2</v>
      </c>
      <c r="G428" s="9">
        <v>6.4000000000000001E-2</v>
      </c>
      <c r="H428" s="6">
        <v>1</v>
      </c>
      <c r="I428" s="9">
        <f t="shared" si="30"/>
        <v>1.2</v>
      </c>
      <c r="J428" s="9">
        <f t="shared" si="31"/>
        <v>6.4000000000000001E-2</v>
      </c>
      <c r="K428" s="6">
        <v>784</v>
      </c>
      <c r="L428" s="6">
        <f t="shared" si="32"/>
        <v>2090</v>
      </c>
      <c r="M428" s="6">
        <f t="shared" si="33"/>
        <v>6</v>
      </c>
      <c r="N428" s="11">
        <f t="shared" si="34"/>
        <v>0.3</v>
      </c>
    </row>
    <row r="429" spans="1:14">
      <c r="A429" s="6" t="s">
        <v>58</v>
      </c>
      <c r="B429" s="6">
        <v>6460</v>
      </c>
      <c r="C429" s="8">
        <v>2.060943E-4</v>
      </c>
      <c r="D429" s="9">
        <v>0.30299999999999999</v>
      </c>
      <c r="E429" s="9">
        <v>54.65</v>
      </c>
      <c r="F429" s="9">
        <v>0</v>
      </c>
      <c r="G429" s="9">
        <v>0</v>
      </c>
      <c r="H429" s="6">
        <v>1</v>
      </c>
      <c r="I429" s="9">
        <f t="shared" si="30"/>
        <v>0</v>
      </c>
      <c r="J429" s="9">
        <f t="shared" si="31"/>
        <v>0</v>
      </c>
      <c r="K429" s="6">
        <v>0</v>
      </c>
      <c r="L429" s="6">
        <f t="shared" si="32"/>
        <v>0</v>
      </c>
      <c r="M429" s="6">
        <f t="shared" si="33"/>
        <v>0</v>
      </c>
      <c r="N429" s="11">
        <f t="shared" si="34"/>
        <v>0</v>
      </c>
    </row>
    <row r="430" spans="1:14">
      <c r="A430" s="6" t="s">
        <v>58</v>
      </c>
      <c r="B430" s="6">
        <v>3200</v>
      </c>
      <c r="C430" s="8">
        <v>7.9493566900000007E-2</v>
      </c>
      <c r="D430" s="9">
        <v>0.4</v>
      </c>
      <c r="E430" s="9">
        <v>54.65</v>
      </c>
      <c r="F430" s="9">
        <v>1.2</v>
      </c>
      <c r="G430" s="9">
        <v>6.4000000000000001E-2</v>
      </c>
      <c r="H430" s="6">
        <v>1</v>
      </c>
      <c r="I430" s="9">
        <f t="shared" si="30"/>
        <v>1.2</v>
      </c>
      <c r="J430" s="9">
        <f t="shared" si="31"/>
        <v>6.4000000000000001E-2</v>
      </c>
      <c r="K430" s="6">
        <v>67</v>
      </c>
      <c r="L430" s="6">
        <f t="shared" si="32"/>
        <v>179</v>
      </c>
      <c r="M430" s="6">
        <f t="shared" si="33"/>
        <v>0</v>
      </c>
      <c r="N430" s="11">
        <f t="shared" si="34"/>
        <v>0</v>
      </c>
    </row>
    <row r="431" spans="1:14">
      <c r="A431" s="6" t="s">
        <v>58</v>
      </c>
      <c r="B431" s="6">
        <v>4430</v>
      </c>
      <c r="C431" s="8">
        <v>5.0802753999999997E-3</v>
      </c>
      <c r="D431" s="9">
        <v>0.41299999999999998</v>
      </c>
      <c r="E431" s="9">
        <v>54.65</v>
      </c>
      <c r="F431" s="9">
        <v>0.7</v>
      </c>
      <c r="G431" s="9">
        <v>0.09</v>
      </c>
      <c r="H431" s="6">
        <v>1</v>
      </c>
      <c r="I431" s="9">
        <f t="shared" si="30"/>
        <v>0.7</v>
      </c>
      <c r="J431" s="9">
        <f t="shared" si="31"/>
        <v>0.09</v>
      </c>
      <c r="K431" s="6">
        <v>4</v>
      </c>
      <c r="L431" s="6">
        <f t="shared" si="32"/>
        <v>12</v>
      </c>
      <c r="M431" s="6">
        <f t="shared" si="33"/>
        <v>0</v>
      </c>
      <c r="N431" s="11">
        <f t="shared" si="34"/>
        <v>0</v>
      </c>
    </row>
    <row r="432" spans="1:14">
      <c r="A432" s="6" t="s">
        <v>58</v>
      </c>
      <c r="B432" s="6">
        <v>6410</v>
      </c>
      <c r="C432" s="8">
        <v>0.73706760019999995</v>
      </c>
      <c r="D432" s="9">
        <v>0.30299999999999999</v>
      </c>
      <c r="E432" s="9">
        <v>54.65</v>
      </c>
      <c r="F432" s="9">
        <v>0</v>
      </c>
      <c r="G432" s="9">
        <v>0</v>
      </c>
      <c r="H432" s="6">
        <v>1</v>
      </c>
      <c r="I432" s="9">
        <f t="shared" si="30"/>
        <v>0</v>
      </c>
      <c r="J432" s="9">
        <f t="shared" si="31"/>
        <v>0</v>
      </c>
      <c r="K432" s="6">
        <v>471</v>
      </c>
      <c r="L432" s="6">
        <f t="shared" si="32"/>
        <v>1255</v>
      </c>
      <c r="M432" s="6">
        <f t="shared" si="33"/>
        <v>0</v>
      </c>
      <c r="N432" s="11">
        <f t="shared" si="34"/>
        <v>0</v>
      </c>
    </row>
    <row r="433" spans="1:14">
      <c r="A433" s="6" t="s">
        <v>58</v>
      </c>
      <c r="B433" s="6">
        <v>6170</v>
      </c>
      <c r="C433" s="8">
        <v>3.1222451410000001</v>
      </c>
      <c r="D433" s="9">
        <v>0.30299999999999999</v>
      </c>
      <c r="E433" s="9">
        <v>54.65</v>
      </c>
      <c r="F433" s="9">
        <v>0</v>
      </c>
      <c r="G433" s="9">
        <v>0</v>
      </c>
      <c r="H433" s="6">
        <v>1</v>
      </c>
      <c r="I433" s="9">
        <f t="shared" si="30"/>
        <v>0</v>
      </c>
      <c r="J433" s="9">
        <f t="shared" si="31"/>
        <v>0</v>
      </c>
      <c r="K433" s="6">
        <v>1993</v>
      </c>
      <c r="L433" s="6">
        <f t="shared" si="32"/>
        <v>5314</v>
      </c>
      <c r="M433" s="6">
        <f t="shared" si="33"/>
        <v>0</v>
      </c>
      <c r="N433" s="11">
        <f t="shared" si="34"/>
        <v>0</v>
      </c>
    </row>
    <row r="434" spans="1:14">
      <c r="A434" s="6" t="s">
        <v>58</v>
      </c>
      <c r="B434" s="6">
        <v>3200</v>
      </c>
      <c r="C434" s="8">
        <v>1.00415656E-2</v>
      </c>
      <c r="D434" s="9">
        <v>0.4</v>
      </c>
      <c r="E434" s="9">
        <v>54.65</v>
      </c>
      <c r="F434" s="9">
        <v>1.2</v>
      </c>
      <c r="G434" s="9">
        <v>6.4000000000000001E-2</v>
      </c>
      <c r="H434" s="6">
        <v>1</v>
      </c>
      <c r="I434" s="9">
        <f t="shared" si="30"/>
        <v>1.2</v>
      </c>
      <c r="J434" s="9">
        <f t="shared" si="31"/>
        <v>6.4000000000000001E-2</v>
      </c>
      <c r="K434" s="6">
        <v>8</v>
      </c>
      <c r="L434" s="6">
        <f t="shared" si="32"/>
        <v>23</v>
      </c>
      <c r="M434" s="6">
        <f t="shared" si="33"/>
        <v>0</v>
      </c>
      <c r="N434" s="11">
        <f t="shared" si="34"/>
        <v>0</v>
      </c>
    </row>
    <row r="435" spans="1:14">
      <c r="A435" s="6" t="s">
        <v>58</v>
      </c>
      <c r="B435" s="6">
        <v>6460</v>
      </c>
      <c r="C435" s="8">
        <v>0.49465317759999999</v>
      </c>
      <c r="D435" s="9">
        <v>0.26600000000000001</v>
      </c>
      <c r="E435" s="9">
        <v>54.65</v>
      </c>
      <c r="F435" s="9">
        <v>0</v>
      </c>
      <c r="G435" s="9">
        <v>0</v>
      </c>
      <c r="H435" s="6">
        <v>1</v>
      </c>
      <c r="I435" s="9">
        <f t="shared" si="30"/>
        <v>0</v>
      </c>
      <c r="J435" s="9">
        <f t="shared" si="31"/>
        <v>0</v>
      </c>
      <c r="K435" s="6">
        <v>278</v>
      </c>
      <c r="L435" s="6">
        <f t="shared" si="32"/>
        <v>739</v>
      </c>
      <c r="M435" s="6">
        <f t="shared" si="33"/>
        <v>0</v>
      </c>
      <c r="N435" s="11">
        <f t="shared" si="34"/>
        <v>0</v>
      </c>
    </row>
    <row r="436" spans="1:14">
      <c r="A436" s="6" t="s">
        <v>58</v>
      </c>
      <c r="B436" s="6">
        <v>6170</v>
      </c>
      <c r="C436" s="8">
        <v>0.58701640359999996</v>
      </c>
      <c r="D436" s="9">
        <v>0.30299999999999999</v>
      </c>
      <c r="E436" s="9">
        <v>54.65</v>
      </c>
      <c r="F436" s="9">
        <v>0</v>
      </c>
      <c r="G436" s="9">
        <v>0</v>
      </c>
      <c r="H436" s="6">
        <v>1</v>
      </c>
      <c r="I436" s="9">
        <f t="shared" si="30"/>
        <v>0</v>
      </c>
      <c r="J436" s="9">
        <f t="shared" si="31"/>
        <v>0</v>
      </c>
      <c r="K436" s="6">
        <v>375</v>
      </c>
      <c r="L436" s="6">
        <f t="shared" si="32"/>
        <v>999</v>
      </c>
      <c r="M436" s="6">
        <f t="shared" si="33"/>
        <v>0</v>
      </c>
      <c r="N436" s="11">
        <f t="shared" si="34"/>
        <v>0</v>
      </c>
    </row>
    <row r="437" spans="1:14">
      <c r="A437" s="6" t="s">
        <v>58</v>
      </c>
      <c r="B437" s="6">
        <v>6410</v>
      </c>
      <c r="C437" s="8">
        <v>1.24088876E-2</v>
      </c>
      <c r="D437" s="9">
        <v>0.30299999999999999</v>
      </c>
      <c r="E437" s="9">
        <v>54.65</v>
      </c>
      <c r="F437" s="9">
        <v>0</v>
      </c>
      <c r="G437" s="9">
        <v>0</v>
      </c>
      <c r="H437" s="6">
        <v>1</v>
      </c>
      <c r="I437" s="9">
        <f t="shared" si="30"/>
        <v>0</v>
      </c>
      <c r="J437" s="9">
        <f t="shared" si="31"/>
        <v>0</v>
      </c>
      <c r="K437" s="6">
        <v>8</v>
      </c>
      <c r="L437" s="6">
        <f t="shared" si="32"/>
        <v>21</v>
      </c>
      <c r="M437" s="6">
        <f t="shared" si="33"/>
        <v>0</v>
      </c>
      <c r="N437" s="11">
        <f t="shared" si="34"/>
        <v>0</v>
      </c>
    </row>
    <row r="438" spans="1:14">
      <c r="A438" s="6" t="s">
        <v>58</v>
      </c>
      <c r="B438" s="6">
        <v>4430</v>
      </c>
      <c r="C438" s="8">
        <v>7.04277138E-2</v>
      </c>
      <c r="D438" s="9">
        <v>0.41299999999999998</v>
      </c>
      <c r="E438" s="9">
        <v>54.65</v>
      </c>
      <c r="F438" s="9">
        <v>0.7</v>
      </c>
      <c r="G438" s="9">
        <v>0.09</v>
      </c>
      <c r="H438" s="6">
        <v>1</v>
      </c>
      <c r="I438" s="9">
        <f t="shared" si="30"/>
        <v>0.7</v>
      </c>
      <c r="J438" s="9">
        <f t="shared" si="31"/>
        <v>0.09</v>
      </c>
      <c r="K438" s="6">
        <v>61</v>
      </c>
      <c r="L438" s="6">
        <f t="shared" si="32"/>
        <v>163</v>
      </c>
      <c r="M438" s="6">
        <f t="shared" si="33"/>
        <v>0</v>
      </c>
      <c r="N438" s="11">
        <f t="shared" si="34"/>
        <v>0</v>
      </c>
    </row>
    <row r="439" spans="1:14">
      <c r="A439" s="6" t="s">
        <v>58</v>
      </c>
      <c r="B439" s="6">
        <v>6410</v>
      </c>
      <c r="C439" s="8">
        <v>4.8023979699999997E-2</v>
      </c>
      <c r="D439" s="9">
        <v>0.30299999999999999</v>
      </c>
      <c r="E439" s="9">
        <v>54.65</v>
      </c>
      <c r="F439" s="9">
        <v>0</v>
      </c>
      <c r="G439" s="9">
        <v>0</v>
      </c>
      <c r="H439" s="6">
        <v>1</v>
      </c>
      <c r="I439" s="9">
        <f t="shared" si="30"/>
        <v>0</v>
      </c>
      <c r="J439" s="9">
        <f t="shared" si="31"/>
        <v>0</v>
      </c>
      <c r="K439" s="6">
        <v>31</v>
      </c>
      <c r="L439" s="6">
        <f t="shared" si="32"/>
        <v>82</v>
      </c>
      <c r="M439" s="6">
        <f t="shared" si="33"/>
        <v>0</v>
      </c>
      <c r="N439" s="11">
        <f t="shared" si="34"/>
        <v>0</v>
      </c>
    </row>
    <row r="440" spans="1:14">
      <c r="A440" s="6" t="s">
        <v>58</v>
      </c>
      <c r="B440" s="6">
        <v>3200</v>
      </c>
      <c r="C440" s="8">
        <v>0.82837154010000003</v>
      </c>
      <c r="D440" s="9">
        <v>0.4</v>
      </c>
      <c r="E440" s="9">
        <v>54.65</v>
      </c>
      <c r="F440" s="9">
        <v>1.2</v>
      </c>
      <c r="G440" s="9">
        <v>6.4000000000000001E-2</v>
      </c>
      <c r="H440" s="6">
        <v>1</v>
      </c>
      <c r="I440" s="9">
        <f t="shared" si="30"/>
        <v>1.2</v>
      </c>
      <c r="J440" s="9">
        <f t="shared" si="31"/>
        <v>6.4000000000000001E-2</v>
      </c>
      <c r="K440" s="6">
        <v>823</v>
      </c>
      <c r="L440" s="6">
        <f t="shared" si="32"/>
        <v>1861</v>
      </c>
      <c r="M440" s="6">
        <f t="shared" si="33"/>
        <v>5</v>
      </c>
      <c r="N440" s="11">
        <f t="shared" si="34"/>
        <v>0.3</v>
      </c>
    </row>
    <row r="441" spans="1:14">
      <c r="A441" s="6" t="s">
        <v>58</v>
      </c>
      <c r="B441" s="6">
        <v>3200</v>
      </c>
      <c r="C441" s="8">
        <v>4.5436358000000001E-3</v>
      </c>
      <c r="D441" s="9">
        <v>0.4</v>
      </c>
      <c r="E441" s="9">
        <v>54.65</v>
      </c>
      <c r="F441" s="9">
        <v>1.2</v>
      </c>
      <c r="G441" s="9">
        <v>6.4000000000000001E-2</v>
      </c>
      <c r="H441" s="6">
        <v>1</v>
      </c>
      <c r="I441" s="9">
        <f t="shared" si="30"/>
        <v>1.2</v>
      </c>
      <c r="J441" s="9">
        <f t="shared" si="31"/>
        <v>6.4000000000000001E-2</v>
      </c>
      <c r="K441" s="6">
        <v>4</v>
      </c>
      <c r="L441" s="6">
        <f t="shared" si="32"/>
        <v>10</v>
      </c>
      <c r="M441" s="6">
        <f t="shared" si="33"/>
        <v>0</v>
      </c>
      <c r="N441" s="11">
        <f t="shared" si="34"/>
        <v>0</v>
      </c>
    </row>
    <row r="442" spans="1:14">
      <c r="A442" s="6" t="s">
        <v>58</v>
      </c>
      <c r="B442" s="6">
        <v>6410</v>
      </c>
      <c r="C442" s="8">
        <v>0.37935283819999999</v>
      </c>
      <c r="D442" s="9">
        <v>0.30299999999999999</v>
      </c>
      <c r="E442" s="9">
        <v>54.65</v>
      </c>
      <c r="F442" s="9">
        <v>0</v>
      </c>
      <c r="G442" s="9">
        <v>0</v>
      </c>
      <c r="H442" s="6">
        <v>1</v>
      </c>
      <c r="I442" s="9">
        <f t="shared" si="30"/>
        <v>0</v>
      </c>
      <c r="J442" s="9">
        <f t="shared" si="31"/>
        <v>0</v>
      </c>
      <c r="K442" s="6">
        <v>242</v>
      </c>
      <c r="L442" s="6">
        <f t="shared" si="32"/>
        <v>646</v>
      </c>
      <c r="M442" s="6">
        <f t="shared" si="33"/>
        <v>0</v>
      </c>
      <c r="N442" s="11">
        <f t="shared" si="34"/>
        <v>0</v>
      </c>
    </row>
    <row r="443" spans="1:14">
      <c r="A443" s="6" t="s">
        <v>58</v>
      </c>
      <c r="B443" s="6">
        <v>3200</v>
      </c>
      <c r="C443" s="8">
        <v>0.1897299885</v>
      </c>
      <c r="D443" s="9">
        <v>0.4</v>
      </c>
      <c r="E443" s="9">
        <v>54.65</v>
      </c>
      <c r="F443" s="9">
        <v>1.2</v>
      </c>
      <c r="G443" s="9">
        <v>6.4000000000000001E-2</v>
      </c>
      <c r="H443" s="6">
        <v>1</v>
      </c>
      <c r="I443" s="9">
        <f t="shared" si="30"/>
        <v>1.2</v>
      </c>
      <c r="J443" s="9">
        <f t="shared" si="31"/>
        <v>6.4000000000000001E-2</v>
      </c>
      <c r="K443" s="6">
        <v>160</v>
      </c>
      <c r="L443" s="6">
        <f t="shared" si="32"/>
        <v>426</v>
      </c>
      <c r="M443" s="6">
        <f t="shared" si="33"/>
        <v>1</v>
      </c>
      <c r="N443" s="11">
        <f t="shared" si="34"/>
        <v>0.1</v>
      </c>
    </row>
    <row r="444" spans="1:14">
      <c r="A444" s="6" t="s">
        <v>58</v>
      </c>
      <c r="B444" s="6">
        <v>3200</v>
      </c>
      <c r="C444" s="8">
        <v>0.68467875879999995</v>
      </c>
      <c r="D444" s="9">
        <v>0.4</v>
      </c>
      <c r="E444" s="9">
        <v>54.65</v>
      </c>
      <c r="F444" s="9">
        <v>1.2</v>
      </c>
      <c r="G444" s="9">
        <v>6.4000000000000001E-2</v>
      </c>
      <c r="H444" s="6">
        <v>1</v>
      </c>
      <c r="I444" s="9">
        <f t="shared" si="30"/>
        <v>1.2</v>
      </c>
      <c r="J444" s="9">
        <f t="shared" si="31"/>
        <v>6.4000000000000001E-2</v>
      </c>
      <c r="K444" s="6">
        <v>577</v>
      </c>
      <c r="L444" s="6">
        <f t="shared" si="32"/>
        <v>1538</v>
      </c>
      <c r="M444" s="6">
        <f t="shared" si="33"/>
        <v>4</v>
      </c>
      <c r="N444" s="11">
        <f t="shared" si="34"/>
        <v>0.2</v>
      </c>
    </row>
    <row r="445" spans="1:14">
      <c r="A445" s="6" t="s">
        <v>58</v>
      </c>
      <c r="B445" s="6">
        <v>3200</v>
      </c>
      <c r="C445" s="8">
        <v>0.14702050229999999</v>
      </c>
      <c r="D445" s="9">
        <v>0.4</v>
      </c>
      <c r="E445" s="9">
        <v>54.65</v>
      </c>
      <c r="F445" s="9">
        <v>1.2</v>
      </c>
      <c r="G445" s="9">
        <v>6.4000000000000001E-2</v>
      </c>
      <c r="H445" s="6">
        <v>1</v>
      </c>
      <c r="I445" s="9">
        <f t="shared" si="30"/>
        <v>1.2</v>
      </c>
      <c r="J445" s="9">
        <f t="shared" si="31"/>
        <v>6.4000000000000001E-2</v>
      </c>
      <c r="K445" s="6">
        <v>124</v>
      </c>
      <c r="L445" s="6">
        <f t="shared" si="32"/>
        <v>330</v>
      </c>
      <c r="M445" s="6">
        <f t="shared" si="33"/>
        <v>1</v>
      </c>
      <c r="N445" s="11">
        <f t="shared" si="34"/>
        <v>0</v>
      </c>
    </row>
    <row r="446" spans="1:14">
      <c r="A446" s="6" t="s">
        <v>58</v>
      </c>
      <c r="B446" s="6">
        <v>6410</v>
      </c>
      <c r="C446" s="8">
        <v>0.3458601959</v>
      </c>
      <c r="D446" s="9">
        <v>0.30299999999999999</v>
      </c>
      <c r="E446" s="9">
        <v>54.65</v>
      </c>
      <c r="F446" s="9">
        <v>0</v>
      </c>
      <c r="G446" s="9">
        <v>0</v>
      </c>
      <c r="H446" s="6">
        <v>1</v>
      </c>
      <c r="I446" s="9">
        <f t="shared" si="30"/>
        <v>0</v>
      </c>
      <c r="J446" s="9">
        <f t="shared" si="31"/>
        <v>0</v>
      </c>
      <c r="K446" s="6">
        <v>221</v>
      </c>
      <c r="L446" s="6">
        <f t="shared" si="32"/>
        <v>589</v>
      </c>
      <c r="M446" s="6">
        <f t="shared" si="33"/>
        <v>0</v>
      </c>
      <c r="N446" s="11">
        <f t="shared" si="34"/>
        <v>0</v>
      </c>
    </row>
    <row r="447" spans="1:14">
      <c r="A447" s="6" t="s">
        <v>58</v>
      </c>
      <c r="B447" s="6">
        <v>6460</v>
      </c>
      <c r="C447" s="8">
        <v>0.10685525360000001</v>
      </c>
      <c r="D447" s="9">
        <v>0.30299999999999999</v>
      </c>
      <c r="E447" s="9">
        <v>54.65</v>
      </c>
      <c r="F447" s="9">
        <v>0</v>
      </c>
      <c r="G447" s="9">
        <v>0</v>
      </c>
      <c r="H447" s="6">
        <v>1</v>
      </c>
      <c r="I447" s="9">
        <f t="shared" si="30"/>
        <v>0</v>
      </c>
      <c r="J447" s="9">
        <f t="shared" si="31"/>
        <v>0</v>
      </c>
      <c r="K447" s="6">
        <v>68</v>
      </c>
      <c r="L447" s="6">
        <f t="shared" si="32"/>
        <v>182</v>
      </c>
      <c r="M447" s="6">
        <f t="shared" si="33"/>
        <v>0</v>
      </c>
      <c r="N447" s="11">
        <f t="shared" si="34"/>
        <v>0</v>
      </c>
    </row>
    <row r="448" spans="1:14">
      <c r="A448" s="6" t="s">
        <v>58</v>
      </c>
      <c r="B448" s="6">
        <v>4430</v>
      </c>
      <c r="C448" s="8">
        <v>1.8360509999999999E-4</v>
      </c>
      <c r="D448" s="9">
        <v>0.41299999999999998</v>
      </c>
      <c r="E448" s="9">
        <v>54.65</v>
      </c>
      <c r="F448" s="9">
        <v>0.7</v>
      </c>
      <c r="G448" s="9">
        <v>0.09</v>
      </c>
      <c r="H448" s="6">
        <v>1</v>
      </c>
      <c r="I448" s="9">
        <f t="shared" si="30"/>
        <v>0.7</v>
      </c>
      <c r="J448" s="9">
        <f t="shared" si="31"/>
        <v>0.09</v>
      </c>
      <c r="K448" s="6">
        <v>0</v>
      </c>
      <c r="L448" s="6">
        <f t="shared" si="32"/>
        <v>0</v>
      </c>
      <c r="M448" s="6">
        <f t="shared" si="33"/>
        <v>0</v>
      </c>
      <c r="N448" s="11">
        <f t="shared" si="34"/>
        <v>0</v>
      </c>
    </row>
    <row r="449" spans="1:14">
      <c r="A449" s="6" t="s">
        <v>58</v>
      </c>
      <c r="B449" s="6">
        <v>3200</v>
      </c>
      <c r="C449" s="8">
        <v>2.1431163199999999E-2</v>
      </c>
      <c r="D449" s="9">
        <v>0.28699999999999998</v>
      </c>
      <c r="E449" s="9">
        <v>54.65</v>
      </c>
      <c r="F449" s="9">
        <v>1.2</v>
      </c>
      <c r="G449" s="9">
        <v>6.4000000000000001E-2</v>
      </c>
      <c r="H449" s="6">
        <v>1</v>
      </c>
      <c r="I449" s="9">
        <f t="shared" si="30"/>
        <v>1.2</v>
      </c>
      <c r="J449" s="9">
        <f t="shared" si="31"/>
        <v>6.4000000000000001E-2</v>
      </c>
      <c r="K449" s="6">
        <v>13</v>
      </c>
      <c r="L449" s="6">
        <f t="shared" si="32"/>
        <v>35</v>
      </c>
      <c r="M449" s="6">
        <f t="shared" si="33"/>
        <v>0</v>
      </c>
      <c r="N449" s="11">
        <f t="shared" si="34"/>
        <v>0</v>
      </c>
    </row>
    <row r="450" spans="1:14">
      <c r="A450" s="6" t="s">
        <v>58</v>
      </c>
      <c r="B450" s="6">
        <v>4430</v>
      </c>
      <c r="C450" s="8">
        <v>5.5626065199999998E-2</v>
      </c>
      <c r="D450" s="9">
        <v>0.41299999999999998</v>
      </c>
      <c r="E450" s="9">
        <v>54.65</v>
      </c>
      <c r="F450" s="9">
        <v>0.7</v>
      </c>
      <c r="G450" s="9">
        <v>0.09</v>
      </c>
      <c r="H450" s="6">
        <v>1</v>
      </c>
      <c r="I450" s="9">
        <f t="shared" si="30"/>
        <v>0.7</v>
      </c>
      <c r="J450" s="9">
        <f t="shared" si="31"/>
        <v>0.09</v>
      </c>
      <c r="K450" s="6">
        <v>48</v>
      </c>
      <c r="L450" s="6">
        <f t="shared" si="32"/>
        <v>129</v>
      </c>
      <c r="M450" s="6">
        <f t="shared" si="33"/>
        <v>0</v>
      </c>
      <c r="N450" s="11">
        <f t="shared" si="34"/>
        <v>0</v>
      </c>
    </row>
    <row r="451" spans="1:14">
      <c r="A451" s="6" t="s">
        <v>58</v>
      </c>
      <c r="B451" s="6">
        <v>6460</v>
      </c>
      <c r="C451" s="8">
        <v>5.2168600000000001E-5</v>
      </c>
      <c r="D451" s="9">
        <v>0.30299999999999999</v>
      </c>
      <c r="E451" s="9">
        <v>54.65</v>
      </c>
      <c r="F451" s="9">
        <v>0</v>
      </c>
      <c r="G451" s="9">
        <v>0</v>
      </c>
      <c r="H451" s="6">
        <v>1</v>
      </c>
      <c r="I451" s="9">
        <f t="shared" ref="I451:I470" si="35">F451</f>
        <v>0</v>
      </c>
      <c r="J451" s="9">
        <f t="shared" ref="J451:J470" si="36">G451</f>
        <v>0</v>
      </c>
      <c r="K451" s="6">
        <v>0</v>
      </c>
      <c r="L451" s="6">
        <f t="shared" ref="L451:L470" si="37">ROUND(E451*D451*C451*102.79,0)</f>
        <v>0</v>
      </c>
      <c r="M451" s="6">
        <f t="shared" ref="M451:M470" si="38">ROUND(I451*L451*0.002205,0)</f>
        <v>0</v>
      </c>
      <c r="N451" s="11">
        <f t="shared" ref="N451:N470" si="39">ROUND(J451*L451*0.002205,1)</f>
        <v>0</v>
      </c>
    </row>
    <row r="452" spans="1:14">
      <c r="A452" s="6" t="s">
        <v>58</v>
      </c>
      <c r="B452" s="6">
        <v>6410</v>
      </c>
      <c r="C452" s="8">
        <v>8.7945830200000005E-2</v>
      </c>
      <c r="D452" s="9">
        <v>0.30299999999999999</v>
      </c>
      <c r="E452" s="9">
        <v>54.65</v>
      </c>
      <c r="F452" s="9">
        <v>0</v>
      </c>
      <c r="G452" s="9">
        <v>0</v>
      </c>
      <c r="H452" s="6">
        <v>1</v>
      </c>
      <c r="I452" s="9">
        <f t="shared" si="35"/>
        <v>0</v>
      </c>
      <c r="J452" s="9">
        <f t="shared" si="36"/>
        <v>0</v>
      </c>
      <c r="K452" s="6">
        <v>56</v>
      </c>
      <c r="L452" s="6">
        <f t="shared" si="37"/>
        <v>150</v>
      </c>
      <c r="M452" s="6">
        <f t="shared" si="38"/>
        <v>0</v>
      </c>
      <c r="N452" s="11">
        <f t="shared" si="39"/>
        <v>0</v>
      </c>
    </row>
    <row r="453" spans="1:14">
      <c r="A453" s="6" t="s">
        <v>58</v>
      </c>
      <c r="B453" s="6">
        <v>6460</v>
      </c>
      <c r="C453" s="8">
        <v>1.1131232078</v>
      </c>
      <c r="D453" s="9">
        <v>0.30299999999999999</v>
      </c>
      <c r="E453" s="9">
        <v>54.65</v>
      </c>
      <c r="F453" s="9">
        <v>0</v>
      </c>
      <c r="G453" s="9">
        <v>0</v>
      </c>
      <c r="H453" s="6">
        <v>1</v>
      </c>
      <c r="I453" s="9">
        <f t="shared" si="35"/>
        <v>0</v>
      </c>
      <c r="J453" s="9">
        <f t="shared" si="36"/>
        <v>0</v>
      </c>
      <c r="K453" s="6">
        <v>903</v>
      </c>
      <c r="L453" s="6">
        <f t="shared" si="37"/>
        <v>1895</v>
      </c>
      <c r="M453" s="6">
        <f t="shared" si="38"/>
        <v>0</v>
      </c>
      <c r="N453" s="11">
        <f t="shared" si="39"/>
        <v>0</v>
      </c>
    </row>
    <row r="454" spans="1:14">
      <c r="A454" s="6" t="s">
        <v>58</v>
      </c>
      <c r="B454" s="6">
        <v>3200</v>
      </c>
      <c r="C454" s="8">
        <v>0.1065150723</v>
      </c>
      <c r="D454" s="9">
        <v>0.4</v>
      </c>
      <c r="E454" s="9">
        <v>54.65</v>
      </c>
      <c r="F454" s="9">
        <v>1.2</v>
      </c>
      <c r="G454" s="9">
        <v>6.4000000000000001E-2</v>
      </c>
      <c r="H454" s="6">
        <v>1</v>
      </c>
      <c r="I454" s="9">
        <f t="shared" si="35"/>
        <v>1.2</v>
      </c>
      <c r="J454" s="9">
        <f t="shared" si="36"/>
        <v>6.4000000000000001E-2</v>
      </c>
      <c r="K454" s="6">
        <v>188</v>
      </c>
      <c r="L454" s="6">
        <f t="shared" si="37"/>
        <v>239</v>
      </c>
      <c r="M454" s="6">
        <f t="shared" si="38"/>
        <v>1</v>
      </c>
      <c r="N454" s="11">
        <f t="shared" si="39"/>
        <v>0</v>
      </c>
    </row>
    <row r="455" spans="1:14">
      <c r="A455" s="6" t="s">
        <v>58</v>
      </c>
      <c r="B455" s="6">
        <v>6410</v>
      </c>
      <c r="C455" s="8">
        <v>8.7069078499999994E-2</v>
      </c>
      <c r="D455" s="9">
        <v>0.30299999999999999</v>
      </c>
      <c r="E455" s="9">
        <v>54.65</v>
      </c>
      <c r="F455" s="9">
        <v>0</v>
      </c>
      <c r="G455" s="9">
        <v>0</v>
      </c>
      <c r="H455" s="6">
        <v>1</v>
      </c>
      <c r="I455" s="9">
        <f t="shared" si="35"/>
        <v>0</v>
      </c>
      <c r="J455" s="9">
        <f t="shared" si="36"/>
        <v>0</v>
      </c>
      <c r="K455" s="6">
        <v>76</v>
      </c>
      <c r="L455" s="6">
        <f t="shared" si="37"/>
        <v>148</v>
      </c>
      <c r="M455" s="6">
        <f t="shared" si="38"/>
        <v>0</v>
      </c>
      <c r="N455" s="11">
        <f t="shared" si="39"/>
        <v>0</v>
      </c>
    </row>
    <row r="456" spans="1:14">
      <c r="A456" s="6" t="s">
        <v>58</v>
      </c>
      <c r="B456" s="6">
        <v>3200</v>
      </c>
      <c r="C456" s="8">
        <v>3.7253884199999997E-2</v>
      </c>
      <c r="D456" s="9">
        <v>0.4</v>
      </c>
      <c r="E456" s="9">
        <v>54.65</v>
      </c>
      <c r="F456" s="9">
        <v>1.2</v>
      </c>
      <c r="G456" s="9">
        <v>6.4000000000000001E-2</v>
      </c>
      <c r="H456" s="6">
        <v>1</v>
      </c>
      <c r="I456" s="9">
        <f t="shared" si="35"/>
        <v>1.2</v>
      </c>
      <c r="J456" s="9">
        <f t="shared" si="36"/>
        <v>6.4000000000000001E-2</v>
      </c>
      <c r="K456" s="6">
        <v>60</v>
      </c>
      <c r="L456" s="6">
        <f t="shared" si="37"/>
        <v>84</v>
      </c>
      <c r="M456" s="6">
        <f t="shared" si="38"/>
        <v>0</v>
      </c>
      <c r="N456" s="11">
        <f t="shared" si="39"/>
        <v>0</v>
      </c>
    </row>
    <row r="457" spans="1:14">
      <c r="A457" s="6" t="s">
        <v>58</v>
      </c>
      <c r="B457" s="6">
        <v>3100</v>
      </c>
      <c r="C457" s="8">
        <v>0.79238274620000004</v>
      </c>
      <c r="D457" s="9">
        <v>0.41099999999999998</v>
      </c>
      <c r="E457" s="9">
        <v>54.65</v>
      </c>
      <c r="F457" s="9">
        <v>1.2</v>
      </c>
      <c r="G457" s="9">
        <v>6.4000000000000001E-2</v>
      </c>
      <c r="H457" s="6">
        <v>1</v>
      </c>
      <c r="I457" s="9">
        <f t="shared" si="35"/>
        <v>1.2</v>
      </c>
      <c r="J457" s="9">
        <f t="shared" si="36"/>
        <v>6.4000000000000001E-2</v>
      </c>
      <c r="K457" s="6">
        <v>725</v>
      </c>
      <c r="L457" s="6">
        <f t="shared" si="37"/>
        <v>1829</v>
      </c>
      <c r="M457" s="6">
        <f t="shared" si="38"/>
        <v>5</v>
      </c>
      <c r="N457" s="11">
        <f t="shared" si="39"/>
        <v>0.3</v>
      </c>
    </row>
    <row r="458" spans="1:14">
      <c r="A458" s="6" t="s">
        <v>58</v>
      </c>
      <c r="B458" s="6">
        <v>3100</v>
      </c>
      <c r="C458" s="8">
        <v>6.4477877099999997E-2</v>
      </c>
      <c r="D458" s="9">
        <v>0.41099999999999998</v>
      </c>
      <c r="E458" s="9">
        <v>54.65</v>
      </c>
      <c r="F458" s="9">
        <v>1.2</v>
      </c>
      <c r="G458" s="9">
        <v>6.4000000000000001E-2</v>
      </c>
      <c r="H458" s="6">
        <v>1</v>
      </c>
      <c r="I458" s="9">
        <f t="shared" si="35"/>
        <v>1.2</v>
      </c>
      <c r="J458" s="9">
        <f t="shared" si="36"/>
        <v>6.4000000000000001E-2</v>
      </c>
      <c r="K458" s="6">
        <v>75</v>
      </c>
      <c r="L458" s="6">
        <f t="shared" si="37"/>
        <v>149</v>
      </c>
      <c r="M458" s="6">
        <f t="shared" si="38"/>
        <v>0</v>
      </c>
      <c r="N458" s="11">
        <f t="shared" si="39"/>
        <v>0</v>
      </c>
    </row>
    <row r="459" spans="1:14">
      <c r="A459" s="6" t="s">
        <v>58</v>
      </c>
      <c r="B459" s="6">
        <v>3100</v>
      </c>
      <c r="C459" s="8">
        <v>0.18926796039999999</v>
      </c>
      <c r="D459" s="9">
        <v>0.41099999999999998</v>
      </c>
      <c r="E459" s="9">
        <v>54.65</v>
      </c>
      <c r="F459" s="9">
        <v>1.2</v>
      </c>
      <c r="G459" s="9">
        <v>6.4000000000000001E-2</v>
      </c>
      <c r="H459" s="6">
        <v>1</v>
      </c>
      <c r="I459" s="9">
        <f t="shared" si="35"/>
        <v>1.2</v>
      </c>
      <c r="J459" s="9">
        <f t="shared" si="36"/>
        <v>6.4000000000000001E-2</v>
      </c>
      <c r="K459" s="6">
        <v>196</v>
      </c>
      <c r="L459" s="6">
        <f t="shared" si="37"/>
        <v>437</v>
      </c>
      <c r="M459" s="6">
        <f t="shared" si="38"/>
        <v>1</v>
      </c>
      <c r="N459" s="11">
        <f t="shared" si="39"/>
        <v>0.1</v>
      </c>
    </row>
    <row r="460" spans="1:14">
      <c r="A460" s="6" t="s">
        <v>58</v>
      </c>
      <c r="B460" s="6">
        <v>3100</v>
      </c>
      <c r="C460" s="8">
        <v>0.32630786340000001</v>
      </c>
      <c r="D460" s="9">
        <v>0.3</v>
      </c>
      <c r="E460" s="9">
        <v>54.65</v>
      </c>
      <c r="F460" s="9">
        <v>1.2</v>
      </c>
      <c r="G460" s="9">
        <v>6.4000000000000001E-2</v>
      </c>
      <c r="H460" s="6">
        <v>1</v>
      </c>
      <c r="I460" s="9">
        <f t="shared" si="35"/>
        <v>1.2</v>
      </c>
      <c r="J460" s="9">
        <f t="shared" si="36"/>
        <v>6.4000000000000001E-2</v>
      </c>
      <c r="K460" s="6">
        <v>262</v>
      </c>
      <c r="L460" s="6">
        <f t="shared" si="37"/>
        <v>550</v>
      </c>
      <c r="M460" s="6">
        <f t="shared" si="38"/>
        <v>1</v>
      </c>
      <c r="N460" s="11">
        <f t="shared" si="39"/>
        <v>0.1</v>
      </c>
    </row>
    <row r="461" spans="1:14">
      <c r="A461" s="6" t="s">
        <v>58</v>
      </c>
      <c r="B461" s="6">
        <v>3100</v>
      </c>
      <c r="C461" s="8">
        <v>0.1278810859</v>
      </c>
      <c r="D461" s="9">
        <v>0.3</v>
      </c>
      <c r="E461" s="9">
        <v>54.65</v>
      </c>
      <c r="F461" s="9">
        <v>1.2</v>
      </c>
      <c r="G461" s="9">
        <v>6.4000000000000001E-2</v>
      </c>
      <c r="H461" s="6">
        <v>1</v>
      </c>
      <c r="I461" s="9">
        <f t="shared" si="35"/>
        <v>1.2</v>
      </c>
      <c r="J461" s="9">
        <f t="shared" si="36"/>
        <v>6.4000000000000001E-2</v>
      </c>
      <c r="K461" s="6">
        <v>769</v>
      </c>
      <c r="L461" s="6">
        <f t="shared" si="37"/>
        <v>216</v>
      </c>
      <c r="M461" s="6">
        <f t="shared" si="38"/>
        <v>1</v>
      </c>
      <c r="N461" s="11">
        <f t="shared" si="39"/>
        <v>0</v>
      </c>
    </row>
    <row r="462" spans="1:14">
      <c r="A462" s="6" t="s">
        <v>58</v>
      </c>
      <c r="B462" s="6">
        <v>3100</v>
      </c>
      <c r="C462" s="8">
        <v>0.35769893060000002</v>
      </c>
      <c r="D462" s="9">
        <v>0.41099999999999998</v>
      </c>
      <c r="E462" s="9">
        <v>54.65</v>
      </c>
      <c r="F462" s="9">
        <v>1.2</v>
      </c>
      <c r="G462" s="9">
        <v>6.4000000000000001E-2</v>
      </c>
      <c r="H462" s="6">
        <v>1</v>
      </c>
      <c r="I462" s="9">
        <f t="shared" si="35"/>
        <v>1.2</v>
      </c>
      <c r="J462" s="9">
        <f t="shared" si="36"/>
        <v>6.4000000000000001E-2</v>
      </c>
      <c r="K462" s="6">
        <v>543</v>
      </c>
      <c r="L462" s="6">
        <f t="shared" si="37"/>
        <v>826</v>
      </c>
      <c r="M462" s="6">
        <f t="shared" si="38"/>
        <v>2</v>
      </c>
      <c r="N462" s="11">
        <f t="shared" si="39"/>
        <v>0.1</v>
      </c>
    </row>
    <row r="463" spans="1:14">
      <c r="A463" s="6" t="s">
        <v>58</v>
      </c>
      <c r="B463" s="6">
        <v>3100</v>
      </c>
      <c r="C463" s="8">
        <v>0.1912558275</v>
      </c>
      <c r="D463" s="9">
        <v>0.41099999999999998</v>
      </c>
      <c r="E463" s="9">
        <v>54.65</v>
      </c>
      <c r="F463" s="9">
        <v>1.2</v>
      </c>
      <c r="G463" s="9">
        <v>6.4000000000000001E-2</v>
      </c>
      <c r="H463" s="6">
        <v>1</v>
      </c>
      <c r="I463" s="9">
        <f t="shared" si="35"/>
        <v>1.2</v>
      </c>
      <c r="J463" s="9">
        <f t="shared" si="36"/>
        <v>6.4000000000000001E-2</v>
      </c>
      <c r="K463" s="6">
        <v>219</v>
      </c>
      <c r="L463" s="6">
        <f t="shared" si="37"/>
        <v>442</v>
      </c>
      <c r="M463" s="6">
        <f t="shared" si="38"/>
        <v>1</v>
      </c>
      <c r="N463" s="11">
        <f t="shared" si="39"/>
        <v>0.1</v>
      </c>
    </row>
    <row r="464" spans="1:14">
      <c r="A464" s="6" t="s">
        <v>58</v>
      </c>
      <c r="B464" s="6">
        <v>3100</v>
      </c>
      <c r="C464" s="8">
        <v>0.33949941909999998</v>
      </c>
      <c r="D464" s="9">
        <v>0.41099999999999998</v>
      </c>
      <c r="E464" s="9">
        <v>54.65</v>
      </c>
      <c r="F464" s="9">
        <v>1.2</v>
      </c>
      <c r="G464" s="9">
        <v>6.4000000000000001E-2</v>
      </c>
      <c r="H464" s="6">
        <v>1</v>
      </c>
      <c r="I464" s="9">
        <f t="shared" si="35"/>
        <v>1.2</v>
      </c>
      <c r="J464" s="9">
        <f t="shared" si="36"/>
        <v>6.4000000000000001E-2</v>
      </c>
      <c r="K464" s="6">
        <v>467</v>
      </c>
      <c r="L464" s="6">
        <f t="shared" si="37"/>
        <v>784</v>
      </c>
      <c r="M464" s="6">
        <f t="shared" si="38"/>
        <v>2</v>
      </c>
      <c r="N464" s="11">
        <f t="shared" si="39"/>
        <v>0.1</v>
      </c>
    </row>
    <row r="465" spans="1:14">
      <c r="A465" s="6" t="s">
        <v>58</v>
      </c>
      <c r="B465" s="6">
        <v>3100</v>
      </c>
      <c r="C465" s="8">
        <v>0.21100925070000001</v>
      </c>
      <c r="D465" s="9">
        <v>0.3</v>
      </c>
      <c r="E465" s="9">
        <v>54.65</v>
      </c>
      <c r="F465" s="9">
        <v>1.2</v>
      </c>
      <c r="G465" s="9">
        <v>6.4000000000000001E-2</v>
      </c>
      <c r="H465" s="6">
        <v>1</v>
      </c>
      <c r="I465" s="9">
        <f t="shared" si="35"/>
        <v>1.2</v>
      </c>
      <c r="J465" s="9">
        <f t="shared" si="36"/>
        <v>6.4000000000000001E-2</v>
      </c>
      <c r="K465" s="6">
        <v>201</v>
      </c>
      <c r="L465" s="6">
        <f t="shared" si="37"/>
        <v>356</v>
      </c>
      <c r="M465" s="6">
        <f t="shared" si="38"/>
        <v>1</v>
      </c>
      <c r="N465" s="11">
        <f t="shared" si="39"/>
        <v>0.1</v>
      </c>
    </row>
    <row r="466" spans="1:14">
      <c r="A466" s="6" t="s">
        <v>58</v>
      </c>
      <c r="B466" s="6">
        <v>3100</v>
      </c>
      <c r="C466" s="8">
        <v>0.99811075719999998</v>
      </c>
      <c r="D466" s="9">
        <v>0.41099999999999998</v>
      </c>
      <c r="E466" s="9">
        <v>54.65</v>
      </c>
      <c r="F466" s="9">
        <v>1.2</v>
      </c>
      <c r="G466" s="9">
        <v>6.4000000000000001E-2</v>
      </c>
      <c r="H466" s="6">
        <v>1</v>
      </c>
      <c r="I466" s="9">
        <f t="shared" si="35"/>
        <v>1.2</v>
      </c>
      <c r="J466" s="9">
        <f t="shared" si="36"/>
        <v>6.4000000000000001E-2</v>
      </c>
      <c r="K466" s="6">
        <v>1242</v>
      </c>
      <c r="L466" s="6">
        <f t="shared" si="37"/>
        <v>2304</v>
      </c>
      <c r="M466" s="6">
        <f t="shared" si="38"/>
        <v>6</v>
      </c>
      <c r="N466" s="11">
        <f t="shared" si="39"/>
        <v>0.3</v>
      </c>
    </row>
    <row r="467" spans="1:14">
      <c r="A467" s="6" t="s">
        <v>58</v>
      </c>
      <c r="B467" s="6">
        <v>3100</v>
      </c>
      <c r="C467" s="8">
        <v>0.20901394070000001</v>
      </c>
      <c r="D467" s="9">
        <v>0.41099999999999998</v>
      </c>
      <c r="E467" s="9">
        <v>54.65</v>
      </c>
      <c r="F467" s="9">
        <v>1.2</v>
      </c>
      <c r="G467" s="9">
        <v>6.4000000000000001E-2</v>
      </c>
      <c r="H467" s="6">
        <v>1</v>
      </c>
      <c r="I467" s="9">
        <f t="shared" si="35"/>
        <v>1.2</v>
      </c>
      <c r="J467" s="9">
        <f t="shared" si="36"/>
        <v>6.4000000000000001E-2</v>
      </c>
      <c r="K467" s="6">
        <v>232</v>
      </c>
      <c r="L467" s="6">
        <f t="shared" si="37"/>
        <v>483</v>
      </c>
      <c r="M467" s="6">
        <f t="shared" si="38"/>
        <v>1</v>
      </c>
      <c r="N467" s="11">
        <f t="shared" si="39"/>
        <v>0.1</v>
      </c>
    </row>
    <row r="468" spans="1:14">
      <c r="A468" s="6" t="s">
        <v>58</v>
      </c>
      <c r="B468" s="6">
        <v>3100</v>
      </c>
      <c r="C468" s="8">
        <v>3.9743927800000002E-2</v>
      </c>
      <c r="D468" s="9">
        <v>0.41099999999999998</v>
      </c>
      <c r="E468" s="9">
        <v>54.65</v>
      </c>
      <c r="F468" s="9">
        <v>1.2</v>
      </c>
      <c r="G468" s="9">
        <v>6.4000000000000001E-2</v>
      </c>
      <c r="H468" s="6">
        <v>1</v>
      </c>
      <c r="I468" s="9">
        <f t="shared" si="35"/>
        <v>1.2</v>
      </c>
      <c r="J468" s="9">
        <f t="shared" si="36"/>
        <v>6.4000000000000001E-2</v>
      </c>
      <c r="K468" s="6">
        <v>55</v>
      </c>
      <c r="L468" s="6">
        <f t="shared" si="37"/>
        <v>92</v>
      </c>
      <c r="M468" s="6">
        <f t="shared" si="38"/>
        <v>0</v>
      </c>
      <c r="N468" s="11">
        <f t="shared" si="39"/>
        <v>0</v>
      </c>
    </row>
    <row r="469" spans="1:14">
      <c r="A469" s="6" t="s">
        <v>58</v>
      </c>
      <c r="B469" s="6">
        <v>6410</v>
      </c>
      <c r="C469" s="8">
        <v>2.6503495500000002E-2</v>
      </c>
      <c r="D469" s="9">
        <v>0.30299999999999999</v>
      </c>
      <c r="E469" s="9">
        <v>54.65</v>
      </c>
      <c r="F469" s="9">
        <v>0</v>
      </c>
      <c r="G469" s="9">
        <v>0</v>
      </c>
      <c r="H469" s="6">
        <v>1</v>
      </c>
      <c r="I469" s="9">
        <f t="shared" si="35"/>
        <v>0</v>
      </c>
      <c r="J469" s="9">
        <f t="shared" si="36"/>
        <v>0</v>
      </c>
      <c r="K469" s="6">
        <v>99</v>
      </c>
      <c r="L469" s="6">
        <f t="shared" si="37"/>
        <v>45</v>
      </c>
      <c r="M469" s="6">
        <f t="shared" si="38"/>
        <v>0</v>
      </c>
      <c r="N469" s="11">
        <f t="shared" si="39"/>
        <v>0</v>
      </c>
    </row>
    <row r="470" spans="1:14">
      <c r="A470" s="6" t="s">
        <v>58</v>
      </c>
      <c r="B470" s="6">
        <v>3200</v>
      </c>
      <c r="C470" s="8">
        <v>9.0203877000000002E-3</v>
      </c>
      <c r="D470" s="9">
        <v>0.4</v>
      </c>
      <c r="E470" s="9">
        <v>54.65</v>
      </c>
      <c r="F470" s="9">
        <v>1.2</v>
      </c>
      <c r="G470" s="9">
        <v>6.4000000000000001E-2</v>
      </c>
      <c r="H470" s="6">
        <v>1</v>
      </c>
      <c r="I470" s="9">
        <f t="shared" si="35"/>
        <v>1.2</v>
      </c>
      <c r="J470" s="9">
        <f t="shared" si="36"/>
        <v>6.4000000000000001E-2</v>
      </c>
      <c r="K470" s="6">
        <v>430</v>
      </c>
      <c r="L470" s="6">
        <f t="shared" si="37"/>
        <v>20</v>
      </c>
      <c r="M470" s="6">
        <f t="shared" si="38"/>
        <v>0</v>
      </c>
      <c r="N470" s="11">
        <f t="shared" si="39"/>
        <v>0</v>
      </c>
    </row>
    <row r="471" spans="1:14">
      <c r="C471" s="8">
        <f>SUM(C2:C470)</f>
        <v>1144.7300103494008</v>
      </c>
      <c r="M471" s="6">
        <f>SUM(M2:M470)</f>
        <v>1977</v>
      </c>
      <c r="N471" s="11">
        <f>SUM(N2:N470)</f>
        <v>112.1999999999999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41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425781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5" customWidth="1"/>
    <col min="13" max="14" width="9.28515625" bestFit="1" customWidth="1"/>
  </cols>
  <sheetData>
    <row r="1" spans="1:14" ht="30">
      <c r="A1" s="6" t="s">
        <v>57</v>
      </c>
      <c r="B1" s="6" t="s">
        <v>49</v>
      </c>
      <c r="C1" s="8" t="s">
        <v>56</v>
      </c>
      <c r="D1" s="7" t="s">
        <v>50</v>
      </c>
      <c r="E1" s="7" t="s">
        <v>55</v>
      </c>
      <c r="F1" s="7" t="s">
        <v>51</v>
      </c>
      <c r="G1" s="7" t="s">
        <v>52</v>
      </c>
      <c r="H1" s="6" t="s">
        <v>54</v>
      </c>
      <c r="I1" s="7" t="s">
        <v>59</v>
      </c>
      <c r="J1" s="7" t="s">
        <v>60</v>
      </c>
      <c r="K1" s="6" t="s">
        <v>53</v>
      </c>
      <c r="L1" s="10" t="s">
        <v>61</v>
      </c>
      <c r="M1" s="10" t="s">
        <v>62</v>
      </c>
      <c r="N1" s="10" t="s">
        <v>63</v>
      </c>
    </row>
    <row r="2" spans="1:14">
      <c r="A2" s="6" t="s">
        <v>58</v>
      </c>
      <c r="B2" s="6">
        <v>4200</v>
      </c>
      <c r="C2" s="8">
        <v>8.701615E-4</v>
      </c>
      <c r="D2" s="9">
        <v>0.41299999999999998</v>
      </c>
      <c r="E2" s="9">
        <v>54.65</v>
      </c>
      <c r="F2" s="9">
        <v>0.7</v>
      </c>
      <c r="G2" s="9">
        <v>0.09</v>
      </c>
      <c r="H2" s="6">
        <v>1</v>
      </c>
      <c r="I2" s="9">
        <f>F2</f>
        <v>0.7</v>
      </c>
      <c r="J2" s="9">
        <f>G2</f>
        <v>0.09</v>
      </c>
      <c r="K2" s="6">
        <v>1023</v>
      </c>
      <c r="L2" s="6">
        <f>ROUND(E2*D2*C2*102.79,0)</f>
        <v>2</v>
      </c>
      <c r="M2" s="6">
        <f>ROUND(I2*L2*0.002205,0)</f>
        <v>0</v>
      </c>
      <c r="N2" s="11">
        <f>ROUND(J2*L2*0.002205,1)</f>
        <v>0</v>
      </c>
    </row>
    <row r="3" spans="1:14">
      <c r="A3" s="6" t="s">
        <v>58</v>
      </c>
      <c r="B3" s="6">
        <v>7430</v>
      </c>
      <c r="C3" s="8">
        <v>0.29480118</v>
      </c>
      <c r="D3" s="9">
        <v>0.16900000000000001</v>
      </c>
      <c r="E3" s="9">
        <v>54.65</v>
      </c>
      <c r="F3" s="9">
        <v>1.25</v>
      </c>
      <c r="G3" s="9">
        <v>0.20200000000000001</v>
      </c>
      <c r="H3" s="6">
        <v>1</v>
      </c>
      <c r="I3" s="9">
        <f t="shared" ref="I3:I40" si="0">F3</f>
        <v>1.25</v>
      </c>
      <c r="J3" s="9">
        <f t="shared" ref="J3:J40" si="1">G3</f>
        <v>0.20200000000000001</v>
      </c>
      <c r="K3" s="6">
        <v>178</v>
      </c>
      <c r="L3" s="6">
        <f t="shared" ref="L3:L40" si="2">ROUND(E3*D3*C3*102.79,0)</f>
        <v>280</v>
      </c>
      <c r="M3" s="6">
        <f t="shared" ref="M3:M40" si="3">ROUND(I3*L3*0.002205,0)</f>
        <v>1</v>
      </c>
      <c r="N3" s="11">
        <f t="shared" ref="N3:N40" si="4">ROUND(J3*L3*0.002205,1)</f>
        <v>0.1</v>
      </c>
    </row>
    <row r="4" spans="1:14">
      <c r="A4" s="6" t="s">
        <v>58</v>
      </c>
      <c r="B4" s="6">
        <v>4200</v>
      </c>
      <c r="C4" s="8">
        <v>7.3304003100000001E-2</v>
      </c>
      <c r="D4" s="9">
        <v>0.41299999999999998</v>
      </c>
      <c r="E4" s="9">
        <v>54.65</v>
      </c>
      <c r="F4" s="9">
        <v>0.7</v>
      </c>
      <c r="G4" s="9">
        <v>0.09</v>
      </c>
      <c r="H4" s="6">
        <v>1</v>
      </c>
      <c r="I4" s="9">
        <f t="shared" si="0"/>
        <v>0.7</v>
      </c>
      <c r="J4" s="9">
        <f t="shared" si="1"/>
        <v>0.09</v>
      </c>
      <c r="K4" s="6">
        <v>62</v>
      </c>
      <c r="L4" s="6">
        <f t="shared" si="2"/>
        <v>170</v>
      </c>
      <c r="M4" s="6">
        <f t="shared" si="3"/>
        <v>0</v>
      </c>
      <c r="N4" s="11">
        <f t="shared" si="4"/>
        <v>0</v>
      </c>
    </row>
    <row r="5" spans="1:14">
      <c r="A5" s="6" t="s">
        <v>58</v>
      </c>
      <c r="B5" s="6">
        <v>4200</v>
      </c>
      <c r="C5" s="8">
        <v>2.4408118418</v>
      </c>
      <c r="D5" s="9">
        <v>0.41299999999999998</v>
      </c>
      <c r="E5" s="9">
        <v>5.35</v>
      </c>
      <c r="F5" s="9">
        <v>0.7</v>
      </c>
      <c r="G5" s="9">
        <v>0.09</v>
      </c>
      <c r="H5" s="6">
        <v>1</v>
      </c>
      <c r="I5" s="9">
        <f t="shared" si="0"/>
        <v>0.7</v>
      </c>
      <c r="J5" s="9">
        <f t="shared" si="1"/>
        <v>0.09</v>
      </c>
      <c r="K5" s="6">
        <v>180</v>
      </c>
      <c r="L5" s="6">
        <f t="shared" si="2"/>
        <v>554</v>
      </c>
      <c r="M5" s="6">
        <f t="shared" si="3"/>
        <v>1</v>
      </c>
      <c r="N5" s="11">
        <f t="shared" si="4"/>
        <v>0.1</v>
      </c>
    </row>
    <row r="6" spans="1:14">
      <c r="A6" s="6" t="s">
        <v>58</v>
      </c>
      <c r="B6" s="6">
        <v>7430</v>
      </c>
      <c r="C6" s="8">
        <v>0.2601156972</v>
      </c>
      <c r="D6" s="9">
        <v>0.16900000000000001</v>
      </c>
      <c r="E6" s="9">
        <v>5.35</v>
      </c>
      <c r="F6" s="9">
        <v>1.25</v>
      </c>
      <c r="G6" s="9">
        <v>0.20200000000000001</v>
      </c>
      <c r="H6" s="6">
        <v>1</v>
      </c>
      <c r="I6" s="9">
        <f t="shared" si="0"/>
        <v>1.25</v>
      </c>
      <c r="J6" s="9">
        <f t="shared" si="1"/>
        <v>0.20200000000000001</v>
      </c>
      <c r="K6" s="6">
        <v>11</v>
      </c>
      <c r="L6" s="6">
        <f t="shared" si="2"/>
        <v>24</v>
      </c>
      <c r="M6" s="6">
        <f t="shared" si="3"/>
        <v>0</v>
      </c>
      <c r="N6" s="11">
        <f t="shared" si="4"/>
        <v>0</v>
      </c>
    </row>
    <row r="7" spans="1:14">
      <c r="A7" s="6" t="s">
        <v>58</v>
      </c>
      <c r="B7" s="6">
        <v>7430</v>
      </c>
      <c r="C7" s="8">
        <v>1.54399177E-2</v>
      </c>
      <c r="D7" s="9">
        <v>0.16900000000000001</v>
      </c>
      <c r="E7" s="9">
        <v>54.65</v>
      </c>
      <c r="F7" s="9">
        <v>1.25</v>
      </c>
      <c r="G7" s="9">
        <v>0.20200000000000001</v>
      </c>
      <c r="H7" s="6">
        <v>1</v>
      </c>
      <c r="I7" s="9">
        <f t="shared" si="0"/>
        <v>1.25</v>
      </c>
      <c r="J7" s="9">
        <f t="shared" si="1"/>
        <v>0.20200000000000001</v>
      </c>
      <c r="K7" s="6">
        <v>37</v>
      </c>
      <c r="L7" s="6">
        <f t="shared" si="2"/>
        <v>15</v>
      </c>
      <c r="M7" s="6">
        <f t="shared" si="3"/>
        <v>0</v>
      </c>
      <c r="N7" s="11">
        <f t="shared" si="4"/>
        <v>0</v>
      </c>
    </row>
    <row r="8" spans="1:14">
      <c r="A8" s="6" t="s">
        <v>58</v>
      </c>
      <c r="B8" s="6">
        <v>7430</v>
      </c>
      <c r="C8" s="8">
        <v>0.80783852919999999</v>
      </c>
      <c r="D8" s="9">
        <v>0.16900000000000001</v>
      </c>
      <c r="E8" s="9">
        <v>5.35</v>
      </c>
      <c r="F8" s="9">
        <v>1.25</v>
      </c>
      <c r="G8" s="9">
        <v>0.20200000000000001</v>
      </c>
      <c r="H8" s="6">
        <v>1</v>
      </c>
      <c r="I8" s="9">
        <f t="shared" si="0"/>
        <v>1.25</v>
      </c>
      <c r="J8" s="9">
        <f t="shared" si="1"/>
        <v>0.20200000000000001</v>
      </c>
      <c r="K8" s="6">
        <v>34</v>
      </c>
      <c r="L8" s="6">
        <f t="shared" si="2"/>
        <v>75</v>
      </c>
      <c r="M8" s="6">
        <f t="shared" si="3"/>
        <v>0</v>
      </c>
      <c r="N8" s="11">
        <f t="shared" si="4"/>
        <v>0</v>
      </c>
    </row>
    <row r="9" spans="1:14">
      <c r="A9" s="6" t="s">
        <v>58</v>
      </c>
      <c r="B9" s="6">
        <v>6420</v>
      </c>
      <c r="C9" s="8">
        <v>0.21730582339999999</v>
      </c>
      <c r="D9" s="9">
        <v>0.30299999999999999</v>
      </c>
      <c r="E9" s="9">
        <v>5.35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12</v>
      </c>
      <c r="L9" s="6">
        <f t="shared" si="2"/>
        <v>36</v>
      </c>
      <c r="M9" s="6">
        <f t="shared" si="3"/>
        <v>0</v>
      </c>
      <c r="N9" s="11">
        <f t="shared" si="4"/>
        <v>0</v>
      </c>
    </row>
    <row r="10" spans="1:14">
      <c r="A10" s="6" t="s">
        <v>58</v>
      </c>
      <c r="B10" s="6">
        <v>5430</v>
      </c>
      <c r="C10" s="8">
        <v>8.5866344600000005E-2</v>
      </c>
      <c r="D10" s="9">
        <v>1</v>
      </c>
      <c r="E10" s="9">
        <v>5.35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15</v>
      </c>
      <c r="L10" s="6">
        <f t="shared" si="2"/>
        <v>47</v>
      </c>
      <c r="M10" s="6">
        <f t="shared" si="3"/>
        <v>0</v>
      </c>
      <c r="N10" s="11">
        <f t="shared" si="4"/>
        <v>0</v>
      </c>
    </row>
    <row r="11" spans="1:14">
      <c r="A11" s="6" t="s">
        <v>58</v>
      </c>
      <c r="B11" s="6">
        <v>5430</v>
      </c>
      <c r="C11" s="8">
        <v>22.1123074596</v>
      </c>
      <c r="D11" s="9">
        <v>1</v>
      </c>
      <c r="E11" s="9">
        <v>5.35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3960</v>
      </c>
      <c r="L11" s="6">
        <f t="shared" si="2"/>
        <v>12160</v>
      </c>
      <c r="M11" s="6">
        <f t="shared" si="3"/>
        <v>0</v>
      </c>
      <c r="N11" s="11">
        <f t="shared" si="4"/>
        <v>0</v>
      </c>
    </row>
    <row r="12" spans="1:14">
      <c r="A12" s="6" t="s">
        <v>58</v>
      </c>
      <c r="B12" s="6">
        <v>6420</v>
      </c>
      <c r="C12" s="8">
        <v>0.76709531090000005</v>
      </c>
      <c r="D12" s="9">
        <v>0.30299999999999999</v>
      </c>
      <c r="E12" s="9">
        <v>5.35</v>
      </c>
      <c r="F12" s="9">
        <v>0</v>
      </c>
      <c r="G12" s="9">
        <v>0</v>
      </c>
      <c r="H12" s="6">
        <v>1</v>
      </c>
      <c r="I12" s="9">
        <f t="shared" si="0"/>
        <v>0</v>
      </c>
      <c r="J12" s="9">
        <f t="shared" si="1"/>
        <v>0</v>
      </c>
      <c r="K12" s="6">
        <v>42</v>
      </c>
      <c r="L12" s="6">
        <f t="shared" si="2"/>
        <v>128</v>
      </c>
      <c r="M12" s="6">
        <f t="shared" si="3"/>
        <v>0</v>
      </c>
      <c r="N12" s="11">
        <f t="shared" si="4"/>
        <v>0</v>
      </c>
    </row>
    <row r="13" spans="1:14">
      <c r="A13" s="6" t="s">
        <v>58</v>
      </c>
      <c r="B13" s="6">
        <v>7430</v>
      </c>
      <c r="C13" s="8">
        <v>9.2027915799999999E-2</v>
      </c>
      <c r="D13" s="9">
        <v>0.16900000000000001</v>
      </c>
      <c r="E13" s="9">
        <v>54.65</v>
      </c>
      <c r="F13" s="9">
        <v>1.25</v>
      </c>
      <c r="G13" s="9">
        <v>0.20200000000000001</v>
      </c>
      <c r="H13" s="6">
        <v>1</v>
      </c>
      <c r="I13" s="9">
        <f t="shared" si="0"/>
        <v>1.25</v>
      </c>
      <c r="J13" s="9">
        <f t="shared" si="1"/>
        <v>0.20200000000000001</v>
      </c>
      <c r="K13" s="6">
        <v>112</v>
      </c>
      <c r="L13" s="6">
        <f t="shared" si="2"/>
        <v>87</v>
      </c>
      <c r="M13" s="6">
        <f t="shared" si="3"/>
        <v>0</v>
      </c>
      <c r="N13" s="11">
        <f t="shared" si="4"/>
        <v>0</v>
      </c>
    </row>
    <row r="14" spans="1:14">
      <c r="A14" s="6" t="s">
        <v>58</v>
      </c>
      <c r="B14" s="6">
        <v>7430</v>
      </c>
      <c r="C14" s="8">
        <v>1.3580112017999999</v>
      </c>
      <c r="D14" s="9">
        <v>0.16900000000000001</v>
      </c>
      <c r="E14" s="9">
        <v>5.35</v>
      </c>
      <c r="F14" s="9">
        <v>1.25</v>
      </c>
      <c r="G14" s="9">
        <v>0.20200000000000001</v>
      </c>
      <c r="H14" s="6">
        <v>1</v>
      </c>
      <c r="I14" s="9">
        <f t="shared" si="0"/>
        <v>1.25</v>
      </c>
      <c r="J14" s="9">
        <f t="shared" si="1"/>
        <v>0.20200000000000001</v>
      </c>
      <c r="K14" s="6">
        <v>64</v>
      </c>
      <c r="L14" s="6">
        <f t="shared" si="2"/>
        <v>126</v>
      </c>
      <c r="M14" s="6">
        <f t="shared" si="3"/>
        <v>0</v>
      </c>
      <c r="N14" s="11">
        <f t="shared" si="4"/>
        <v>0.1</v>
      </c>
    </row>
    <row r="15" spans="1:14">
      <c r="A15" s="6" t="s">
        <v>58</v>
      </c>
      <c r="B15" s="6">
        <v>7430</v>
      </c>
      <c r="C15" s="8">
        <v>1.31761459E-2</v>
      </c>
      <c r="D15" s="9">
        <v>0.16900000000000001</v>
      </c>
      <c r="E15" s="9">
        <v>54.65</v>
      </c>
      <c r="F15" s="9">
        <v>1.25</v>
      </c>
      <c r="G15" s="9">
        <v>0.20200000000000001</v>
      </c>
      <c r="H15" s="6">
        <v>1</v>
      </c>
      <c r="I15" s="9">
        <f t="shared" si="0"/>
        <v>1.25</v>
      </c>
      <c r="J15" s="9">
        <f t="shared" si="1"/>
        <v>0.20200000000000001</v>
      </c>
      <c r="K15" s="6">
        <v>30</v>
      </c>
      <c r="L15" s="6">
        <f t="shared" si="2"/>
        <v>13</v>
      </c>
      <c r="M15" s="6">
        <f t="shared" si="3"/>
        <v>0</v>
      </c>
      <c r="N15" s="11">
        <f t="shared" si="4"/>
        <v>0</v>
      </c>
    </row>
    <row r="16" spans="1:14">
      <c r="A16" s="6" t="s">
        <v>58</v>
      </c>
      <c r="B16" s="6">
        <v>7430</v>
      </c>
      <c r="C16" s="8">
        <v>0.22365643190000001</v>
      </c>
      <c r="D16" s="9">
        <v>0.16900000000000001</v>
      </c>
      <c r="E16" s="9">
        <v>54.65</v>
      </c>
      <c r="F16" s="9">
        <v>1.25</v>
      </c>
      <c r="G16" s="9">
        <v>0.20200000000000001</v>
      </c>
      <c r="H16" s="6">
        <v>1</v>
      </c>
      <c r="I16" s="9">
        <f t="shared" si="0"/>
        <v>1.25</v>
      </c>
      <c r="J16" s="9">
        <f t="shared" si="1"/>
        <v>0.20200000000000001</v>
      </c>
      <c r="K16" s="6">
        <v>133</v>
      </c>
      <c r="L16" s="6">
        <f t="shared" si="2"/>
        <v>212</v>
      </c>
      <c r="M16" s="6">
        <f t="shared" si="3"/>
        <v>1</v>
      </c>
      <c r="N16" s="11">
        <f t="shared" si="4"/>
        <v>0.1</v>
      </c>
    </row>
    <row r="17" spans="1:14">
      <c r="A17" s="6" t="s">
        <v>58</v>
      </c>
      <c r="B17" s="6">
        <v>5430</v>
      </c>
      <c r="C17" s="8">
        <v>1.29173133E-2</v>
      </c>
      <c r="D17" s="9">
        <v>1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27</v>
      </c>
      <c r="L17" s="6">
        <f t="shared" si="2"/>
        <v>73</v>
      </c>
      <c r="M17" s="6">
        <f t="shared" si="3"/>
        <v>0</v>
      </c>
      <c r="N17" s="11">
        <f t="shared" si="4"/>
        <v>0</v>
      </c>
    </row>
    <row r="18" spans="1:14">
      <c r="A18" s="6" t="s">
        <v>58</v>
      </c>
      <c r="B18" s="6">
        <v>7430</v>
      </c>
      <c r="C18" s="8">
        <v>0.45213666720000001</v>
      </c>
      <c r="D18" s="9">
        <v>0.16900000000000001</v>
      </c>
      <c r="E18" s="9">
        <v>5.35</v>
      </c>
      <c r="F18" s="9">
        <v>1.25</v>
      </c>
      <c r="G18" s="9">
        <v>0.20200000000000001</v>
      </c>
      <c r="H18" s="6">
        <v>1</v>
      </c>
      <c r="I18" s="9">
        <f t="shared" si="0"/>
        <v>1.25</v>
      </c>
      <c r="J18" s="9">
        <f t="shared" si="1"/>
        <v>0.20200000000000001</v>
      </c>
      <c r="K18" s="6">
        <v>16</v>
      </c>
      <c r="L18" s="6">
        <f t="shared" si="2"/>
        <v>42</v>
      </c>
      <c r="M18" s="6">
        <f t="shared" si="3"/>
        <v>0</v>
      </c>
      <c r="N18" s="11">
        <f t="shared" si="4"/>
        <v>0</v>
      </c>
    </row>
    <row r="19" spans="1:14">
      <c r="A19" s="6" t="s">
        <v>58</v>
      </c>
      <c r="B19" s="6">
        <v>7430</v>
      </c>
      <c r="C19" s="8">
        <v>0.1432126923</v>
      </c>
      <c r="D19" s="9">
        <v>0.16900000000000001</v>
      </c>
      <c r="E19" s="9">
        <v>54.65</v>
      </c>
      <c r="F19" s="9">
        <v>1.25</v>
      </c>
      <c r="G19" s="9">
        <v>0.20200000000000001</v>
      </c>
      <c r="H19" s="6">
        <v>1</v>
      </c>
      <c r="I19" s="9">
        <f t="shared" si="0"/>
        <v>1.25</v>
      </c>
      <c r="J19" s="9">
        <f t="shared" si="1"/>
        <v>0.20200000000000001</v>
      </c>
      <c r="K19" s="6">
        <v>171</v>
      </c>
      <c r="L19" s="6">
        <f t="shared" si="2"/>
        <v>136</v>
      </c>
      <c r="M19" s="6">
        <f t="shared" si="3"/>
        <v>0</v>
      </c>
      <c r="N19" s="11">
        <f t="shared" si="4"/>
        <v>0.1</v>
      </c>
    </row>
    <row r="20" spans="1:14">
      <c r="A20" s="6" t="s">
        <v>58</v>
      </c>
      <c r="B20" s="6">
        <v>5430</v>
      </c>
      <c r="C20" s="8">
        <v>0.1077384602</v>
      </c>
      <c r="D20" s="9">
        <v>1</v>
      </c>
      <c r="E20" s="9">
        <v>54.65</v>
      </c>
      <c r="F20" s="9">
        <v>0</v>
      </c>
      <c r="G20" s="9">
        <v>0</v>
      </c>
      <c r="H20" s="6">
        <v>1</v>
      </c>
      <c r="I20" s="9">
        <f t="shared" si="0"/>
        <v>0</v>
      </c>
      <c r="J20" s="9">
        <f t="shared" si="1"/>
        <v>0</v>
      </c>
      <c r="K20" s="6">
        <v>222</v>
      </c>
      <c r="L20" s="6">
        <f t="shared" si="2"/>
        <v>605</v>
      </c>
      <c r="M20" s="6">
        <f t="shared" si="3"/>
        <v>0</v>
      </c>
      <c r="N20" s="11">
        <f t="shared" si="4"/>
        <v>0</v>
      </c>
    </row>
    <row r="21" spans="1:14">
      <c r="A21" s="6" t="s">
        <v>58</v>
      </c>
      <c r="B21" s="6">
        <v>7430</v>
      </c>
      <c r="C21" s="8">
        <v>0.38551604499999997</v>
      </c>
      <c r="D21" s="9">
        <v>0.16900000000000001</v>
      </c>
      <c r="E21" s="9">
        <v>5.35</v>
      </c>
      <c r="F21" s="9">
        <v>1.25</v>
      </c>
      <c r="G21" s="9">
        <v>0.20200000000000001</v>
      </c>
      <c r="H21" s="6">
        <v>1</v>
      </c>
      <c r="I21" s="9">
        <f t="shared" si="0"/>
        <v>1.25</v>
      </c>
      <c r="J21" s="9">
        <f t="shared" si="1"/>
        <v>0.20200000000000001</v>
      </c>
      <c r="K21" s="6">
        <v>28</v>
      </c>
      <c r="L21" s="6">
        <f t="shared" si="2"/>
        <v>36</v>
      </c>
      <c r="M21" s="6">
        <f t="shared" si="3"/>
        <v>0</v>
      </c>
      <c r="N21" s="11">
        <f t="shared" si="4"/>
        <v>0</v>
      </c>
    </row>
    <row r="22" spans="1:14">
      <c r="A22" s="6" t="s">
        <v>58</v>
      </c>
      <c r="B22" s="6">
        <v>7430</v>
      </c>
      <c r="C22" s="8">
        <v>2.2096E-6</v>
      </c>
      <c r="D22" s="9">
        <v>0.16900000000000001</v>
      </c>
      <c r="E22" s="9">
        <v>54.65</v>
      </c>
      <c r="F22" s="9">
        <v>1.25</v>
      </c>
      <c r="G22" s="9">
        <v>0.20200000000000001</v>
      </c>
      <c r="H22" s="6">
        <v>1</v>
      </c>
      <c r="I22" s="9">
        <f t="shared" si="0"/>
        <v>1.25</v>
      </c>
      <c r="J22" s="9">
        <f t="shared" si="1"/>
        <v>0.20200000000000001</v>
      </c>
      <c r="K22" s="6">
        <v>17</v>
      </c>
      <c r="L22" s="6">
        <f t="shared" si="2"/>
        <v>0</v>
      </c>
      <c r="M22" s="6">
        <f t="shared" si="3"/>
        <v>0</v>
      </c>
      <c r="N22" s="11">
        <f t="shared" si="4"/>
        <v>0</v>
      </c>
    </row>
    <row r="23" spans="1:14">
      <c r="A23" s="6" t="s">
        <v>58</v>
      </c>
      <c r="B23" s="6">
        <v>7430</v>
      </c>
      <c r="C23" s="8">
        <v>6.5553471E-3</v>
      </c>
      <c r="D23" s="9">
        <v>0.16900000000000001</v>
      </c>
      <c r="E23" s="9">
        <v>54.65</v>
      </c>
      <c r="F23" s="9">
        <v>1.25</v>
      </c>
      <c r="G23" s="9">
        <v>0.20200000000000001</v>
      </c>
      <c r="H23" s="6">
        <v>1</v>
      </c>
      <c r="I23" s="9">
        <f t="shared" si="0"/>
        <v>1.25</v>
      </c>
      <c r="J23" s="9">
        <f t="shared" si="1"/>
        <v>0.20200000000000001</v>
      </c>
      <c r="K23" s="6">
        <v>57</v>
      </c>
      <c r="L23" s="6">
        <f t="shared" si="2"/>
        <v>6</v>
      </c>
      <c r="M23" s="6">
        <f t="shared" si="3"/>
        <v>0</v>
      </c>
      <c r="N23" s="11">
        <f t="shared" si="4"/>
        <v>0</v>
      </c>
    </row>
    <row r="24" spans="1:14">
      <c r="A24" s="6" t="s">
        <v>58</v>
      </c>
      <c r="B24" s="6">
        <v>7430</v>
      </c>
      <c r="C24" s="8">
        <v>0.19620456250000001</v>
      </c>
      <c r="D24" s="9">
        <v>0.16900000000000001</v>
      </c>
      <c r="E24" s="9">
        <v>5.35</v>
      </c>
      <c r="F24" s="9">
        <v>1.25</v>
      </c>
      <c r="G24" s="9">
        <v>0.20200000000000001</v>
      </c>
      <c r="H24" s="6">
        <v>1</v>
      </c>
      <c r="I24" s="9">
        <f t="shared" si="0"/>
        <v>1.25</v>
      </c>
      <c r="J24" s="9">
        <f t="shared" si="1"/>
        <v>0.20200000000000001</v>
      </c>
      <c r="K24" s="6">
        <v>8</v>
      </c>
      <c r="L24" s="6">
        <f t="shared" si="2"/>
        <v>18</v>
      </c>
      <c r="M24" s="6">
        <f t="shared" si="3"/>
        <v>0</v>
      </c>
      <c r="N24" s="11">
        <f t="shared" si="4"/>
        <v>0</v>
      </c>
    </row>
    <row r="25" spans="1:14">
      <c r="A25" s="6" t="s">
        <v>58</v>
      </c>
      <c r="B25" s="6">
        <v>7430</v>
      </c>
      <c r="C25" s="8">
        <v>1.938853E-4</v>
      </c>
      <c r="D25" s="9">
        <v>0.16900000000000001</v>
      </c>
      <c r="E25" s="9">
        <v>5.35</v>
      </c>
      <c r="F25" s="9">
        <v>1.25</v>
      </c>
      <c r="G25" s="9">
        <v>0.20200000000000001</v>
      </c>
      <c r="H25" s="6">
        <v>1</v>
      </c>
      <c r="I25" s="9">
        <f t="shared" si="0"/>
        <v>1.25</v>
      </c>
      <c r="J25" s="9">
        <f t="shared" si="1"/>
        <v>0.20200000000000001</v>
      </c>
      <c r="K25" s="6">
        <v>4</v>
      </c>
      <c r="L25" s="6">
        <f t="shared" si="2"/>
        <v>0</v>
      </c>
      <c r="M25" s="6">
        <f t="shared" si="3"/>
        <v>0</v>
      </c>
      <c r="N25" s="11">
        <f t="shared" si="4"/>
        <v>0</v>
      </c>
    </row>
    <row r="26" spans="1:14">
      <c r="A26" s="6" t="s">
        <v>58</v>
      </c>
      <c r="B26" s="6">
        <v>7430</v>
      </c>
      <c r="C26" s="8">
        <v>0.46951559339999999</v>
      </c>
      <c r="D26" s="9">
        <v>0.16900000000000001</v>
      </c>
      <c r="E26" s="9">
        <v>54.65</v>
      </c>
      <c r="F26" s="9">
        <v>1.25</v>
      </c>
      <c r="G26" s="9">
        <v>0.20200000000000001</v>
      </c>
      <c r="H26" s="6">
        <v>1</v>
      </c>
      <c r="I26" s="9">
        <f t="shared" si="0"/>
        <v>1.25</v>
      </c>
      <c r="J26" s="9">
        <f t="shared" si="1"/>
        <v>0.20200000000000001</v>
      </c>
      <c r="K26" s="6">
        <v>483</v>
      </c>
      <c r="L26" s="6">
        <f t="shared" si="2"/>
        <v>446</v>
      </c>
      <c r="M26" s="6">
        <f t="shared" si="3"/>
        <v>1</v>
      </c>
      <c r="N26" s="11">
        <f t="shared" si="4"/>
        <v>0.2</v>
      </c>
    </row>
    <row r="27" spans="1:14">
      <c r="A27" s="6" t="s">
        <v>58</v>
      </c>
      <c r="B27" s="6">
        <v>5430</v>
      </c>
      <c r="C27" s="8">
        <v>0.21806116950000001</v>
      </c>
      <c r="D27" s="9">
        <v>1</v>
      </c>
      <c r="E27" s="9">
        <v>54.65</v>
      </c>
      <c r="F27" s="9">
        <v>0</v>
      </c>
      <c r="G27" s="9">
        <v>0</v>
      </c>
      <c r="H27" s="6">
        <v>1</v>
      </c>
      <c r="I27" s="9">
        <f t="shared" si="0"/>
        <v>0</v>
      </c>
      <c r="J27" s="9">
        <f t="shared" si="1"/>
        <v>0</v>
      </c>
      <c r="K27" s="6">
        <v>449</v>
      </c>
      <c r="L27" s="6">
        <f t="shared" si="2"/>
        <v>1225</v>
      </c>
      <c r="M27" s="6">
        <f t="shared" si="3"/>
        <v>0</v>
      </c>
      <c r="N27" s="11">
        <f t="shared" si="4"/>
        <v>0</v>
      </c>
    </row>
    <row r="28" spans="1:14">
      <c r="A28" s="6" t="s">
        <v>58</v>
      </c>
      <c r="B28" s="6">
        <v>7430</v>
      </c>
      <c r="C28" s="8">
        <v>9.4847282399999996E-2</v>
      </c>
      <c r="D28" s="9">
        <v>0.16900000000000001</v>
      </c>
      <c r="E28" s="9">
        <v>5.35</v>
      </c>
      <c r="F28" s="9">
        <v>1.25</v>
      </c>
      <c r="G28" s="9">
        <v>0.20200000000000001</v>
      </c>
      <c r="H28" s="6">
        <v>1</v>
      </c>
      <c r="I28" s="9">
        <f t="shared" si="0"/>
        <v>1.25</v>
      </c>
      <c r="J28" s="9">
        <f t="shared" si="1"/>
        <v>0.20200000000000001</v>
      </c>
      <c r="K28" s="6">
        <v>7</v>
      </c>
      <c r="L28" s="6">
        <f t="shared" si="2"/>
        <v>9</v>
      </c>
      <c r="M28" s="6">
        <f t="shared" si="3"/>
        <v>0</v>
      </c>
      <c r="N28" s="11">
        <f t="shared" si="4"/>
        <v>0</v>
      </c>
    </row>
    <row r="29" spans="1:14">
      <c r="A29" s="6" t="s">
        <v>58</v>
      </c>
      <c r="B29" s="6">
        <v>7430</v>
      </c>
      <c r="C29" s="8">
        <v>3.4612788999999998E-3</v>
      </c>
      <c r="D29" s="9">
        <v>0.16900000000000001</v>
      </c>
      <c r="E29" s="9">
        <v>5.35</v>
      </c>
      <c r="F29" s="9">
        <v>1.25</v>
      </c>
      <c r="G29" s="9">
        <v>0.20200000000000001</v>
      </c>
      <c r="H29" s="6">
        <v>1</v>
      </c>
      <c r="I29" s="9">
        <f t="shared" si="0"/>
        <v>1.25</v>
      </c>
      <c r="J29" s="9">
        <f t="shared" si="1"/>
        <v>0.20200000000000001</v>
      </c>
      <c r="K29" s="6">
        <v>6</v>
      </c>
      <c r="L29" s="6">
        <f t="shared" si="2"/>
        <v>0</v>
      </c>
      <c r="M29" s="6">
        <f t="shared" si="3"/>
        <v>0</v>
      </c>
      <c r="N29" s="11">
        <f t="shared" si="4"/>
        <v>0</v>
      </c>
    </row>
    <row r="30" spans="1:14">
      <c r="A30" s="6" t="s">
        <v>58</v>
      </c>
      <c r="B30" s="6">
        <v>7430</v>
      </c>
      <c r="C30" s="8">
        <v>1.3381463499999999E-2</v>
      </c>
      <c r="D30" s="9">
        <v>0.16900000000000001</v>
      </c>
      <c r="E30" s="9">
        <v>54.65</v>
      </c>
      <c r="F30" s="9">
        <v>1.25</v>
      </c>
      <c r="G30" s="9">
        <v>0.20200000000000001</v>
      </c>
      <c r="H30" s="6">
        <v>1</v>
      </c>
      <c r="I30" s="9">
        <f t="shared" si="0"/>
        <v>1.25</v>
      </c>
      <c r="J30" s="9">
        <f t="shared" si="1"/>
        <v>0.20200000000000001</v>
      </c>
      <c r="K30" s="6">
        <v>61</v>
      </c>
      <c r="L30" s="6">
        <f t="shared" si="2"/>
        <v>13</v>
      </c>
      <c r="M30" s="6">
        <f t="shared" si="3"/>
        <v>0</v>
      </c>
      <c r="N30" s="11">
        <f t="shared" si="4"/>
        <v>0</v>
      </c>
    </row>
    <row r="31" spans="1:14">
      <c r="A31" s="6" t="s">
        <v>58</v>
      </c>
      <c r="B31" s="6">
        <v>5430</v>
      </c>
      <c r="C31" s="8">
        <v>3.8770849000000001E-3</v>
      </c>
      <c r="D31" s="9">
        <v>1</v>
      </c>
      <c r="E31" s="9">
        <v>54.65</v>
      </c>
      <c r="F31" s="9">
        <v>0</v>
      </c>
      <c r="G31" s="9">
        <v>0</v>
      </c>
      <c r="H31" s="6">
        <v>1</v>
      </c>
      <c r="I31" s="9">
        <f t="shared" si="0"/>
        <v>0</v>
      </c>
      <c r="J31" s="9">
        <f t="shared" si="1"/>
        <v>0</v>
      </c>
      <c r="K31" s="6">
        <v>10</v>
      </c>
      <c r="L31" s="6">
        <f t="shared" si="2"/>
        <v>22</v>
      </c>
      <c r="M31" s="6">
        <f t="shared" si="3"/>
        <v>0</v>
      </c>
      <c r="N31" s="11">
        <f t="shared" si="4"/>
        <v>0</v>
      </c>
    </row>
    <row r="32" spans="1:14">
      <c r="A32" s="6" t="s">
        <v>58</v>
      </c>
      <c r="B32" s="6">
        <v>7430</v>
      </c>
      <c r="C32" s="8">
        <v>0.13872385379999999</v>
      </c>
      <c r="D32" s="9">
        <v>0.16900000000000001</v>
      </c>
      <c r="E32" s="9">
        <v>5.35</v>
      </c>
      <c r="F32" s="9">
        <v>1.25</v>
      </c>
      <c r="G32" s="9">
        <v>0.20200000000000001</v>
      </c>
      <c r="H32" s="6">
        <v>1</v>
      </c>
      <c r="I32" s="9">
        <f t="shared" si="0"/>
        <v>1.25</v>
      </c>
      <c r="J32" s="9">
        <f t="shared" si="1"/>
        <v>0.20200000000000001</v>
      </c>
      <c r="K32" s="6">
        <v>16</v>
      </c>
      <c r="L32" s="6">
        <f t="shared" si="2"/>
        <v>13</v>
      </c>
      <c r="M32" s="6">
        <f t="shared" si="3"/>
        <v>0</v>
      </c>
      <c r="N32" s="11">
        <f t="shared" si="4"/>
        <v>0</v>
      </c>
    </row>
    <row r="33" spans="1:14">
      <c r="A33" s="6" t="s">
        <v>58</v>
      </c>
      <c r="B33" s="6">
        <v>5430</v>
      </c>
      <c r="C33" s="8">
        <v>3.08669162E-2</v>
      </c>
      <c r="D33" s="9">
        <v>1</v>
      </c>
      <c r="E33" s="9">
        <v>5.35</v>
      </c>
      <c r="F33" s="9">
        <v>0</v>
      </c>
      <c r="G33" s="9">
        <v>0</v>
      </c>
      <c r="H33" s="6">
        <v>1</v>
      </c>
      <c r="I33" s="9">
        <f t="shared" si="0"/>
        <v>0</v>
      </c>
      <c r="J33" s="9">
        <f t="shared" si="1"/>
        <v>0</v>
      </c>
      <c r="K33" s="6">
        <v>6</v>
      </c>
      <c r="L33" s="6">
        <f t="shared" si="2"/>
        <v>17</v>
      </c>
      <c r="M33" s="6">
        <f t="shared" si="3"/>
        <v>0</v>
      </c>
      <c r="N33" s="11">
        <f t="shared" si="4"/>
        <v>0</v>
      </c>
    </row>
    <row r="34" spans="1:14">
      <c r="A34" s="6" t="s">
        <v>58</v>
      </c>
      <c r="B34" s="6">
        <v>7430</v>
      </c>
      <c r="C34" s="8">
        <v>8.0230256099999994E-2</v>
      </c>
      <c r="D34" s="9">
        <v>0.16900000000000001</v>
      </c>
      <c r="E34" s="9">
        <v>5.35</v>
      </c>
      <c r="F34" s="9">
        <v>1.25</v>
      </c>
      <c r="G34" s="9">
        <v>0.20200000000000001</v>
      </c>
      <c r="H34" s="6">
        <v>1</v>
      </c>
      <c r="I34" s="9">
        <f t="shared" si="0"/>
        <v>1.25</v>
      </c>
      <c r="J34" s="9">
        <f t="shared" si="1"/>
        <v>0.20200000000000001</v>
      </c>
      <c r="K34" s="6">
        <v>2</v>
      </c>
      <c r="L34" s="6">
        <f t="shared" si="2"/>
        <v>7</v>
      </c>
      <c r="M34" s="6">
        <f t="shared" si="3"/>
        <v>0</v>
      </c>
      <c r="N34" s="11">
        <f t="shared" si="4"/>
        <v>0</v>
      </c>
    </row>
    <row r="35" spans="1:14">
      <c r="A35" s="6" t="s">
        <v>58</v>
      </c>
      <c r="B35" s="6">
        <v>7430</v>
      </c>
      <c r="C35" s="8">
        <v>0.30648444419999998</v>
      </c>
      <c r="D35" s="9">
        <v>0.16900000000000001</v>
      </c>
      <c r="E35" s="9">
        <v>5.35</v>
      </c>
      <c r="F35" s="9">
        <v>1.25</v>
      </c>
      <c r="G35" s="9">
        <v>0.20200000000000001</v>
      </c>
      <c r="H35" s="6">
        <v>1</v>
      </c>
      <c r="I35" s="9">
        <f t="shared" si="0"/>
        <v>1.25</v>
      </c>
      <c r="J35" s="9">
        <f t="shared" si="1"/>
        <v>0.20200000000000001</v>
      </c>
      <c r="K35" s="6">
        <v>15</v>
      </c>
      <c r="L35" s="6">
        <f t="shared" si="2"/>
        <v>28</v>
      </c>
      <c r="M35" s="6">
        <f t="shared" si="3"/>
        <v>0</v>
      </c>
      <c r="N35" s="11">
        <f t="shared" si="4"/>
        <v>0</v>
      </c>
    </row>
    <row r="36" spans="1:14">
      <c r="A36" s="6" t="s">
        <v>58</v>
      </c>
      <c r="B36" s="6">
        <v>5430</v>
      </c>
      <c r="C36" s="8">
        <v>0.17493742170000001</v>
      </c>
      <c r="D36" s="9">
        <v>1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360</v>
      </c>
      <c r="L36" s="6">
        <f t="shared" si="2"/>
        <v>983</v>
      </c>
      <c r="M36" s="6">
        <f t="shared" si="3"/>
        <v>0</v>
      </c>
      <c r="N36" s="11">
        <f t="shared" si="4"/>
        <v>0</v>
      </c>
    </row>
    <row r="37" spans="1:14">
      <c r="A37" s="6" t="s">
        <v>58</v>
      </c>
      <c r="B37" s="6">
        <v>6410</v>
      </c>
      <c r="C37" s="8">
        <v>2.650340613</v>
      </c>
      <c r="D37" s="9">
        <v>0.30299999999999999</v>
      </c>
      <c r="E37" s="9">
        <v>5.35</v>
      </c>
      <c r="F37" s="9">
        <v>0</v>
      </c>
      <c r="G37" s="9">
        <v>0</v>
      </c>
      <c r="H37" s="6">
        <v>1</v>
      </c>
      <c r="I37" s="9">
        <f t="shared" si="0"/>
        <v>0</v>
      </c>
      <c r="J37" s="9">
        <f t="shared" si="1"/>
        <v>0</v>
      </c>
      <c r="K37" s="6">
        <v>144</v>
      </c>
      <c r="L37" s="6">
        <f t="shared" si="2"/>
        <v>442</v>
      </c>
      <c r="M37" s="6">
        <f t="shared" si="3"/>
        <v>0</v>
      </c>
      <c r="N37" s="11">
        <f t="shared" si="4"/>
        <v>0</v>
      </c>
    </row>
    <row r="38" spans="1:14">
      <c r="A38" s="6" t="s">
        <v>58</v>
      </c>
      <c r="B38" s="6">
        <v>7430</v>
      </c>
      <c r="C38" s="8">
        <v>0.1686877359</v>
      </c>
      <c r="D38" s="9">
        <v>0.16900000000000001</v>
      </c>
      <c r="E38" s="9">
        <v>5.35</v>
      </c>
      <c r="F38" s="9">
        <v>1.25</v>
      </c>
      <c r="G38" s="9">
        <v>0.20200000000000001</v>
      </c>
      <c r="H38" s="6">
        <v>1</v>
      </c>
      <c r="I38" s="9">
        <f t="shared" si="0"/>
        <v>1.25</v>
      </c>
      <c r="J38" s="9">
        <f t="shared" si="1"/>
        <v>0.20200000000000001</v>
      </c>
      <c r="K38" s="6">
        <v>14</v>
      </c>
      <c r="L38" s="6">
        <f t="shared" si="2"/>
        <v>16</v>
      </c>
      <c r="M38" s="6">
        <f t="shared" si="3"/>
        <v>0</v>
      </c>
      <c r="N38" s="11">
        <f t="shared" si="4"/>
        <v>0</v>
      </c>
    </row>
    <row r="39" spans="1:14">
      <c r="A39" s="6" t="s">
        <v>58</v>
      </c>
      <c r="B39" s="6">
        <v>7430</v>
      </c>
      <c r="C39" s="8">
        <v>2.68700339E-2</v>
      </c>
      <c r="D39" s="9">
        <v>0.16900000000000001</v>
      </c>
      <c r="E39" s="9">
        <v>54.65</v>
      </c>
      <c r="F39" s="9">
        <v>1.25</v>
      </c>
      <c r="G39" s="9">
        <v>0.20200000000000001</v>
      </c>
      <c r="H39" s="6">
        <v>1</v>
      </c>
      <c r="I39" s="9">
        <f t="shared" si="0"/>
        <v>1.25</v>
      </c>
      <c r="J39" s="9">
        <f t="shared" si="1"/>
        <v>0.20200000000000001</v>
      </c>
      <c r="K39" s="6">
        <v>104</v>
      </c>
      <c r="L39" s="6">
        <f t="shared" si="2"/>
        <v>26</v>
      </c>
      <c r="M39" s="6">
        <f t="shared" si="3"/>
        <v>0</v>
      </c>
      <c r="N39" s="11">
        <f t="shared" si="4"/>
        <v>0</v>
      </c>
    </row>
    <row r="40" spans="1:14">
      <c r="A40" s="6" t="s">
        <v>58</v>
      </c>
      <c r="B40" s="6">
        <v>6410</v>
      </c>
      <c r="C40" s="8">
        <v>3.2529520200000002E-2</v>
      </c>
      <c r="D40" s="9">
        <v>0.30299999999999999</v>
      </c>
      <c r="E40" s="9">
        <v>54.65</v>
      </c>
      <c r="F40" s="9">
        <v>0</v>
      </c>
      <c r="G40" s="9">
        <v>0</v>
      </c>
      <c r="H40" s="6">
        <v>1</v>
      </c>
      <c r="I40" s="9">
        <f t="shared" si="0"/>
        <v>0</v>
      </c>
      <c r="J40" s="9">
        <f t="shared" si="1"/>
        <v>0</v>
      </c>
      <c r="K40" s="6">
        <v>21</v>
      </c>
      <c r="L40" s="6">
        <f t="shared" si="2"/>
        <v>55</v>
      </c>
      <c r="M40" s="6">
        <f t="shared" si="3"/>
        <v>0</v>
      </c>
      <c r="N40" s="11">
        <f t="shared" si="4"/>
        <v>0</v>
      </c>
    </row>
    <row r="41" spans="1:14">
      <c r="C41" s="8">
        <f>SUM(C2:C40)</f>
        <v>34.479919814500008</v>
      </c>
      <c r="M41" s="6">
        <f>SUM(M2:M40)</f>
        <v>4</v>
      </c>
      <c r="N41" s="11">
        <f>SUM(N2:N40)</f>
        <v>0.7</v>
      </c>
    </row>
  </sheetData>
  <pageMargins left="0.7" right="0.7" top="0.75" bottom="0.75" header="0.3" footer="0.3"/>
  <pageSetup scale="8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5" sqref="B5"/>
    </sheetView>
  </sheetViews>
  <sheetFormatPr defaultRowHeight="15"/>
  <cols>
    <col min="1" max="1" width="17.42578125" bestFit="1" customWidth="1"/>
  </cols>
  <sheetData>
    <row r="1" spans="1:3">
      <c r="A1" s="15" t="s">
        <v>78</v>
      </c>
      <c r="B1" s="17"/>
    </row>
    <row r="2" spans="1:3">
      <c r="A2" s="17" t="s">
        <v>68</v>
      </c>
      <c r="B2" t="s">
        <v>69</v>
      </c>
    </row>
    <row r="3" spans="1:3">
      <c r="A3" s="17" t="s">
        <v>70</v>
      </c>
      <c r="B3" s="17">
        <v>154.44</v>
      </c>
      <c r="C3" t="s">
        <v>71</v>
      </c>
    </row>
    <row r="4" spans="1:3">
      <c r="A4" s="17" t="s">
        <v>72</v>
      </c>
      <c r="B4" s="18">
        <v>1618</v>
      </c>
      <c r="C4" t="s">
        <v>73</v>
      </c>
    </row>
    <row r="5" spans="1:3">
      <c r="A5" t="s">
        <v>74</v>
      </c>
      <c r="B5" s="17">
        <f>ROUND(B3/B4*365,0)</f>
        <v>35</v>
      </c>
      <c r="C5" t="s">
        <v>79</v>
      </c>
    </row>
    <row r="6" spans="1:3">
      <c r="A6" t="s">
        <v>75</v>
      </c>
      <c r="B6" s="17">
        <f>ROUND(44.53+6.146*LN(B5)+0.145*(LN(B5)*2),1)</f>
        <v>67.400000000000006</v>
      </c>
      <c r="C6" t="s">
        <v>76</v>
      </c>
    </row>
    <row r="7" spans="1:3">
      <c r="A7" t="s">
        <v>77</v>
      </c>
      <c r="B7" s="17">
        <f>ROUND((43.75*B5)/(4.38+B5),1)</f>
        <v>38.9</v>
      </c>
      <c r="C7" t="s">
        <v>76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49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6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9" width="7.85546875" style="7" bestFit="1" customWidth="1"/>
    <col min="10" max="10" width="7.5703125" style="7" bestFit="1" customWidth="1"/>
    <col min="11" max="11" width="12.42578125" style="6" bestFit="1" customWidth="1"/>
    <col min="12" max="12" width="15.85546875" customWidth="1"/>
    <col min="13" max="14" width="9.28515625" bestFit="1" customWidth="1"/>
  </cols>
  <sheetData>
    <row r="1" spans="1:14" ht="30">
      <c r="A1" s="6" t="s">
        <v>57</v>
      </c>
      <c r="B1" s="6" t="s">
        <v>49</v>
      </c>
      <c r="C1" s="8" t="s">
        <v>56</v>
      </c>
      <c r="D1" s="7" t="s">
        <v>50</v>
      </c>
      <c r="E1" s="7" t="s">
        <v>55</v>
      </c>
      <c r="F1" s="7" t="s">
        <v>51</v>
      </c>
      <c r="G1" s="7" t="s">
        <v>52</v>
      </c>
      <c r="H1" s="6" t="s">
        <v>54</v>
      </c>
      <c r="I1" s="7" t="s">
        <v>59</v>
      </c>
      <c r="J1" s="7" t="s">
        <v>60</v>
      </c>
      <c r="K1" s="6" t="s">
        <v>53</v>
      </c>
      <c r="L1" s="10" t="s">
        <v>61</v>
      </c>
      <c r="M1" s="10" t="s">
        <v>62</v>
      </c>
      <c r="N1" s="10" t="s">
        <v>63</v>
      </c>
    </row>
    <row r="2" spans="1:14">
      <c r="A2" s="6" t="s">
        <v>58</v>
      </c>
      <c r="B2" s="6">
        <v>6420</v>
      </c>
      <c r="C2" s="8">
        <v>3.4874596999999999E-3</v>
      </c>
      <c r="D2" s="9">
        <v>0.30299999999999999</v>
      </c>
      <c r="E2" s="9">
        <v>54.65</v>
      </c>
      <c r="F2" s="9">
        <v>0</v>
      </c>
      <c r="G2" s="9">
        <v>0</v>
      </c>
      <c r="H2" s="6">
        <v>1</v>
      </c>
      <c r="I2" s="9">
        <f>F2</f>
        <v>0</v>
      </c>
      <c r="J2" s="9">
        <f>G2</f>
        <v>0</v>
      </c>
      <c r="K2" s="6">
        <v>2</v>
      </c>
      <c r="L2" s="6">
        <f>ROUND(E2*D2*C2*102.79,0)</f>
        <v>6</v>
      </c>
      <c r="M2" s="6">
        <f>ROUND(I2*L2*0.002205,0)</f>
        <v>0</v>
      </c>
      <c r="N2" s="11">
        <f>ROUND(J2*L2*0.002205,1)</f>
        <v>0</v>
      </c>
    </row>
    <row r="3" spans="1:14">
      <c r="A3" s="6" t="s">
        <v>58</v>
      </c>
      <c r="B3" s="6">
        <v>6120</v>
      </c>
      <c r="C3" s="8">
        <v>8.9783359500000007E-2</v>
      </c>
      <c r="D3" s="9">
        <v>0.247</v>
      </c>
      <c r="E3" s="9">
        <v>54.65</v>
      </c>
      <c r="F3" s="9">
        <v>0</v>
      </c>
      <c r="G3" s="9">
        <v>0</v>
      </c>
      <c r="H3" s="6">
        <v>1</v>
      </c>
      <c r="I3" s="9">
        <f t="shared" ref="I3:I48" si="0">F3</f>
        <v>0</v>
      </c>
      <c r="J3" s="9">
        <f t="shared" ref="J3:J48" si="1">G3</f>
        <v>0</v>
      </c>
      <c r="K3" s="6">
        <v>47</v>
      </c>
      <c r="L3" s="6">
        <f t="shared" ref="L3:L48" si="2">ROUND(E3*D3*C3*102.79,0)</f>
        <v>125</v>
      </c>
      <c r="M3" s="6">
        <f t="shared" ref="M3:M48" si="3">ROUND(I3*L3*0.002205,0)</f>
        <v>0</v>
      </c>
      <c r="N3" s="11">
        <f t="shared" ref="N3:N48" si="4">ROUND(J3*L3*0.002205,1)</f>
        <v>0</v>
      </c>
    </row>
    <row r="4" spans="1:14">
      <c r="A4" s="6" t="s">
        <v>58</v>
      </c>
      <c r="B4" s="6">
        <v>5430</v>
      </c>
      <c r="C4" s="8">
        <v>0.4164938869</v>
      </c>
      <c r="D4" s="9">
        <v>1</v>
      </c>
      <c r="E4" s="9">
        <v>54.65</v>
      </c>
      <c r="F4" s="9">
        <v>0</v>
      </c>
      <c r="G4" s="9">
        <v>0</v>
      </c>
      <c r="H4" s="6">
        <v>1</v>
      </c>
      <c r="I4" s="9">
        <f t="shared" si="0"/>
        <v>0</v>
      </c>
      <c r="J4" s="9">
        <f t="shared" si="1"/>
        <v>0</v>
      </c>
      <c r="K4" s="6">
        <v>878</v>
      </c>
      <c r="L4" s="6">
        <f t="shared" si="2"/>
        <v>2340</v>
      </c>
      <c r="M4" s="6">
        <f t="shared" si="3"/>
        <v>0</v>
      </c>
      <c r="N4" s="11">
        <f t="shared" si="4"/>
        <v>0</v>
      </c>
    </row>
    <row r="5" spans="1:14">
      <c r="A5" s="6" t="s">
        <v>58</v>
      </c>
      <c r="B5" s="6">
        <v>5430</v>
      </c>
      <c r="C5" s="8">
        <v>0.33949224210000001</v>
      </c>
      <c r="D5" s="9">
        <v>1</v>
      </c>
      <c r="E5" s="9">
        <v>54.65</v>
      </c>
      <c r="F5" s="9">
        <v>0</v>
      </c>
      <c r="G5" s="9">
        <v>0</v>
      </c>
      <c r="H5" s="6">
        <v>1</v>
      </c>
      <c r="I5" s="9">
        <f t="shared" si="0"/>
        <v>0</v>
      </c>
      <c r="J5" s="9">
        <f t="shared" si="1"/>
        <v>0</v>
      </c>
      <c r="K5" s="6">
        <v>715</v>
      </c>
      <c r="L5" s="6">
        <f t="shared" si="2"/>
        <v>1907</v>
      </c>
      <c r="M5" s="6">
        <f t="shared" si="3"/>
        <v>0</v>
      </c>
      <c r="N5" s="11">
        <f t="shared" si="4"/>
        <v>0</v>
      </c>
    </row>
    <row r="6" spans="1:14">
      <c r="A6" s="6" t="s">
        <v>58</v>
      </c>
      <c r="B6" s="6">
        <v>6120</v>
      </c>
      <c r="C6" s="8">
        <v>0.27079107559999999</v>
      </c>
      <c r="D6" s="9">
        <v>0.247</v>
      </c>
      <c r="E6" s="9">
        <v>54.65</v>
      </c>
      <c r="F6" s="9">
        <v>0</v>
      </c>
      <c r="G6" s="9">
        <v>0</v>
      </c>
      <c r="H6" s="6">
        <v>1</v>
      </c>
      <c r="I6" s="9">
        <f t="shared" si="0"/>
        <v>0</v>
      </c>
      <c r="J6" s="9">
        <f t="shared" si="1"/>
        <v>0</v>
      </c>
      <c r="K6" s="6">
        <v>141</v>
      </c>
      <c r="L6" s="6">
        <f t="shared" si="2"/>
        <v>376</v>
      </c>
      <c r="M6" s="6">
        <f t="shared" si="3"/>
        <v>0</v>
      </c>
      <c r="N6" s="11">
        <f t="shared" si="4"/>
        <v>0</v>
      </c>
    </row>
    <row r="7" spans="1:14">
      <c r="A7" s="6" t="s">
        <v>58</v>
      </c>
      <c r="B7" s="6">
        <v>6120</v>
      </c>
      <c r="C7" s="8">
        <v>6.0649650000000005E-4</v>
      </c>
      <c r="D7" s="9">
        <v>0.247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0</v>
      </c>
      <c r="L7" s="6">
        <f t="shared" si="2"/>
        <v>1</v>
      </c>
      <c r="M7" s="6">
        <f t="shared" si="3"/>
        <v>0</v>
      </c>
      <c r="N7" s="11">
        <f t="shared" si="4"/>
        <v>0</v>
      </c>
    </row>
    <row r="8" spans="1:14">
      <c r="A8" s="6" t="s">
        <v>58</v>
      </c>
      <c r="B8" s="6">
        <v>6120</v>
      </c>
      <c r="C8" s="8">
        <v>7.9508587500000005E-2</v>
      </c>
      <c r="D8" s="9">
        <v>0.30299999999999999</v>
      </c>
      <c r="E8" s="9">
        <v>54.65</v>
      </c>
      <c r="F8" s="9">
        <v>0</v>
      </c>
      <c r="G8" s="9">
        <v>0</v>
      </c>
      <c r="H8" s="6">
        <v>1</v>
      </c>
      <c r="I8" s="9">
        <f t="shared" si="0"/>
        <v>0</v>
      </c>
      <c r="J8" s="9">
        <f t="shared" si="1"/>
        <v>0</v>
      </c>
      <c r="K8" s="6">
        <v>294</v>
      </c>
      <c r="L8" s="6">
        <f t="shared" si="2"/>
        <v>135</v>
      </c>
      <c r="M8" s="6">
        <f t="shared" si="3"/>
        <v>0</v>
      </c>
      <c r="N8" s="11">
        <f t="shared" si="4"/>
        <v>0</v>
      </c>
    </row>
    <row r="9" spans="1:14">
      <c r="A9" s="6" t="s">
        <v>58</v>
      </c>
      <c r="B9" s="6">
        <v>5430</v>
      </c>
      <c r="C9" s="8">
        <v>0.2060528458</v>
      </c>
      <c r="D9" s="9">
        <v>1</v>
      </c>
      <c r="E9" s="9">
        <v>54.65</v>
      </c>
      <c r="F9" s="9">
        <v>0</v>
      </c>
      <c r="G9" s="9">
        <v>0</v>
      </c>
      <c r="H9" s="6">
        <v>1</v>
      </c>
      <c r="I9" s="9">
        <f t="shared" si="0"/>
        <v>0</v>
      </c>
      <c r="J9" s="9">
        <f t="shared" si="1"/>
        <v>0</v>
      </c>
      <c r="K9" s="6">
        <v>439</v>
      </c>
      <c r="L9" s="6">
        <f t="shared" si="2"/>
        <v>1157</v>
      </c>
      <c r="M9" s="6">
        <f t="shared" si="3"/>
        <v>0</v>
      </c>
      <c r="N9" s="11">
        <f t="shared" si="4"/>
        <v>0</v>
      </c>
    </row>
    <row r="10" spans="1:14">
      <c r="A10" s="6" t="s">
        <v>58</v>
      </c>
      <c r="B10" s="6">
        <v>5430</v>
      </c>
      <c r="C10" s="8">
        <v>5.5754028649</v>
      </c>
      <c r="D10" s="9">
        <v>1</v>
      </c>
      <c r="E10" s="9">
        <v>54.65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11748</v>
      </c>
      <c r="L10" s="6">
        <f t="shared" si="2"/>
        <v>31320</v>
      </c>
      <c r="M10" s="6">
        <f t="shared" si="3"/>
        <v>0</v>
      </c>
      <c r="N10" s="11">
        <f t="shared" si="4"/>
        <v>0</v>
      </c>
    </row>
    <row r="11" spans="1:14">
      <c r="A11" s="6" t="s">
        <v>58</v>
      </c>
      <c r="B11" s="6">
        <v>5430</v>
      </c>
      <c r="C11" s="8">
        <v>0.47042975069999998</v>
      </c>
      <c r="D11" s="9">
        <v>1</v>
      </c>
      <c r="E11" s="9">
        <v>54.65</v>
      </c>
      <c r="F11" s="9">
        <v>0</v>
      </c>
      <c r="G11" s="9">
        <v>0</v>
      </c>
      <c r="H11" s="6">
        <v>1</v>
      </c>
      <c r="I11" s="9">
        <f t="shared" si="0"/>
        <v>0</v>
      </c>
      <c r="J11" s="9">
        <f t="shared" si="1"/>
        <v>0</v>
      </c>
      <c r="K11" s="6">
        <v>969</v>
      </c>
      <c r="L11" s="6">
        <f t="shared" si="2"/>
        <v>2643</v>
      </c>
      <c r="M11" s="6">
        <f t="shared" si="3"/>
        <v>0</v>
      </c>
      <c r="N11" s="11">
        <f t="shared" si="4"/>
        <v>0</v>
      </c>
    </row>
    <row r="12" spans="1:14">
      <c r="A12" s="6" t="s">
        <v>58</v>
      </c>
      <c r="B12" s="6">
        <v>5430</v>
      </c>
      <c r="C12" s="8">
        <v>0.28892067490000001</v>
      </c>
      <c r="D12" s="9">
        <v>1</v>
      </c>
      <c r="E12" s="9">
        <v>54.65</v>
      </c>
      <c r="F12" s="9">
        <v>0</v>
      </c>
      <c r="G12" s="9">
        <v>0</v>
      </c>
      <c r="H12" s="6">
        <v>1</v>
      </c>
      <c r="I12" s="9">
        <f t="shared" si="0"/>
        <v>0</v>
      </c>
      <c r="J12" s="9">
        <f t="shared" si="1"/>
        <v>0</v>
      </c>
      <c r="K12" s="6">
        <v>595</v>
      </c>
      <c r="L12" s="6">
        <f t="shared" si="2"/>
        <v>1623</v>
      </c>
      <c r="M12" s="6">
        <f t="shared" si="3"/>
        <v>0</v>
      </c>
      <c r="N12" s="11">
        <f t="shared" si="4"/>
        <v>0</v>
      </c>
    </row>
    <row r="13" spans="1:14">
      <c r="A13" s="6" t="s">
        <v>58</v>
      </c>
      <c r="B13" s="6">
        <v>6120</v>
      </c>
      <c r="C13" s="8">
        <v>6.5456473262000001</v>
      </c>
      <c r="D13" s="9">
        <v>0.30299999999999999</v>
      </c>
      <c r="E13" s="9">
        <v>54.65</v>
      </c>
      <c r="F13" s="9">
        <v>0</v>
      </c>
      <c r="G13" s="9">
        <v>0</v>
      </c>
      <c r="H13" s="6">
        <v>1</v>
      </c>
      <c r="I13" s="9">
        <f t="shared" si="0"/>
        <v>0</v>
      </c>
      <c r="J13" s="9">
        <f t="shared" si="1"/>
        <v>0</v>
      </c>
      <c r="K13" s="6">
        <v>5939</v>
      </c>
      <c r="L13" s="6">
        <f t="shared" si="2"/>
        <v>11141</v>
      </c>
      <c r="M13" s="6">
        <f t="shared" si="3"/>
        <v>0</v>
      </c>
      <c r="N13" s="11">
        <f t="shared" si="4"/>
        <v>0</v>
      </c>
    </row>
    <row r="14" spans="1:14">
      <c r="A14" s="6" t="s">
        <v>58</v>
      </c>
      <c r="B14" s="6">
        <v>6420</v>
      </c>
      <c r="C14" s="8">
        <v>9.7966250082999995</v>
      </c>
      <c r="D14" s="9">
        <v>0.30299999999999999</v>
      </c>
      <c r="E14" s="9">
        <v>54.65</v>
      </c>
      <c r="F14" s="9">
        <v>0</v>
      </c>
      <c r="G14" s="9">
        <v>0</v>
      </c>
      <c r="H14" s="6">
        <v>1</v>
      </c>
      <c r="I14" s="9">
        <f t="shared" si="0"/>
        <v>0</v>
      </c>
      <c r="J14" s="9">
        <f t="shared" si="1"/>
        <v>0</v>
      </c>
      <c r="K14" s="6">
        <v>6113</v>
      </c>
      <c r="L14" s="6">
        <f t="shared" si="2"/>
        <v>16675</v>
      </c>
      <c r="M14" s="6">
        <f t="shared" si="3"/>
        <v>0</v>
      </c>
      <c r="N14" s="11">
        <f t="shared" si="4"/>
        <v>0</v>
      </c>
    </row>
    <row r="15" spans="1:14">
      <c r="A15" s="6" t="s">
        <v>58</v>
      </c>
      <c r="B15" s="6">
        <v>5430</v>
      </c>
      <c r="C15" s="8">
        <v>0.16156586710000001</v>
      </c>
      <c r="D15" s="9">
        <v>1</v>
      </c>
      <c r="E15" s="9">
        <v>54.65</v>
      </c>
      <c r="F15" s="9">
        <v>0</v>
      </c>
      <c r="G15" s="9">
        <v>0</v>
      </c>
      <c r="H15" s="6">
        <v>1</v>
      </c>
      <c r="I15" s="9">
        <f t="shared" si="0"/>
        <v>0</v>
      </c>
      <c r="J15" s="9">
        <f t="shared" si="1"/>
        <v>0</v>
      </c>
      <c r="K15" s="6">
        <v>333</v>
      </c>
      <c r="L15" s="6">
        <f t="shared" si="2"/>
        <v>908</v>
      </c>
      <c r="M15" s="6">
        <f t="shared" si="3"/>
        <v>0</v>
      </c>
      <c r="N15" s="11">
        <f t="shared" si="4"/>
        <v>0</v>
      </c>
    </row>
    <row r="16" spans="1:14">
      <c r="A16" s="6" t="s">
        <v>58</v>
      </c>
      <c r="B16" s="6">
        <v>6120</v>
      </c>
      <c r="C16" s="8">
        <v>7.2386811600000003E-2</v>
      </c>
      <c r="D16" s="9">
        <v>0.247</v>
      </c>
      <c r="E16" s="9">
        <v>54.65</v>
      </c>
      <c r="F16" s="9">
        <v>0</v>
      </c>
      <c r="G16" s="9">
        <v>0</v>
      </c>
      <c r="H16" s="6">
        <v>1</v>
      </c>
      <c r="I16" s="9">
        <f t="shared" si="0"/>
        <v>0</v>
      </c>
      <c r="J16" s="9">
        <f t="shared" si="1"/>
        <v>0</v>
      </c>
      <c r="K16" s="6">
        <v>37</v>
      </c>
      <c r="L16" s="6">
        <f t="shared" si="2"/>
        <v>100</v>
      </c>
      <c r="M16" s="6">
        <f t="shared" si="3"/>
        <v>0</v>
      </c>
      <c r="N16" s="11">
        <f t="shared" si="4"/>
        <v>0</v>
      </c>
    </row>
    <row r="17" spans="1:14">
      <c r="A17" s="6" t="s">
        <v>58</v>
      </c>
      <c r="B17" s="6">
        <v>5430</v>
      </c>
      <c r="C17" s="8">
        <v>2.4216212461</v>
      </c>
      <c r="D17" s="9">
        <v>1</v>
      </c>
      <c r="E17" s="9">
        <v>54.65</v>
      </c>
      <c r="F17" s="9">
        <v>0</v>
      </c>
      <c r="G17" s="9">
        <v>0</v>
      </c>
      <c r="H17" s="6">
        <v>1</v>
      </c>
      <c r="I17" s="9">
        <f t="shared" si="0"/>
        <v>0</v>
      </c>
      <c r="J17" s="9">
        <f t="shared" si="1"/>
        <v>0</v>
      </c>
      <c r="K17" s="6">
        <v>4987</v>
      </c>
      <c r="L17" s="6">
        <f t="shared" si="2"/>
        <v>13603</v>
      </c>
      <c r="M17" s="6">
        <f t="shared" si="3"/>
        <v>0</v>
      </c>
      <c r="N17" s="11">
        <f t="shared" si="4"/>
        <v>0</v>
      </c>
    </row>
    <row r="18" spans="1:14">
      <c r="A18" s="6" t="s">
        <v>58</v>
      </c>
      <c r="B18" s="6">
        <v>5430</v>
      </c>
      <c r="C18" s="8">
        <v>1.409057E-4</v>
      </c>
      <c r="D18" s="9">
        <v>1</v>
      </c>
      <c r="E18" s="9">
        <v>54.65</v>
      </c>
      <c r="F18" s="9">
        <v>0</v>
      </c>
      <c r="G18" s="9">
        <v>0</v>
      </c>
      <c r="H18" s="6">
        <v>1</v>
      </c>
      <c r="I18" s="9">
        <f t="shared" si="0"/>
        <v>0</v>
      </c>
      <c r="J18" s="9">
        <f t="shared" si="1"/>
        <v>0</v>
      </c>
      <c r="K18" s="6">
        <v>0</v>
      </c>
      <c r="L18" s="6">
        <f t="shared" si="2"/>
        <v>1</v>
      </c>
      <c r="M18" s="6">
        <f t="shared" si="3"/>
        <v>0</v>
      </c>
      <c r="N18" s="11">
        <f t="shared" si="4"/>
        <v>0</v>
      </c>
    </row>
    <row r="19" spans="1:14">
      <c r="A19" s="6" t="s">
        <v>58</v>
      </c>
      <c r="B19" s="6">
        <v>6120</v>
      </c>
      <c r="C19" s="8">
        <v>0.1242753962</v>
      </c>
      <c r="D19" s="9">
        <v>0.247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63</v>
      </c>
      <c r="L19" s="6">
        <f t="shared" si="2"/>
        <v>172</v>
      </c>
      <c r="M19" s="6">
        <f t="shared" si="3"/>
        <v>0</v>
      </c>
      <c r="N19" s="11">
        <f t="shared" si="4"/>
        <v>0</v>
      </c>
    </row>
    <row r="20" spans="1:14">
      <c r="A20" s="6" t="s">
        <v>58</v>
      </c>
      <c r="B20" s="6">
        <v>6120</v>
      </c>
      <c r="C20" s="8">
        <v>1.170459E-4</v>
      </c>
      <c r="D20" s="9">
        <v>0.247</v>
      </c>
      <c r="E20" s="9">
        <v>54.65</v>
      </c>
      <c r="F20" s="9">
        <v>0</v>
      </c>
      <c r="G20" s="9">
        <v>0</v>
      </c>
      <c r="H20" s="6">
        <v>1</v>
      </c>
      <c r="I20" s="9">
        <f t="shared" si="0"/>
        <v>0</v>
      </c>
      <c r="J20" s="9">
        <f t="shared" si="1"/>
        <v>0</v>
      </c>
      <c r="K20" s="6">
        <v>0</v>
      </c>
      <c r="L20" s="6">
        <f t="shared" si="2"/>
        <v>0</v>
      </c>
      <c r="M20" s="6">
        <f t="shared" si="3"/>
        <v>0</v>
      </c>
      <c r="N20" s="11">
        <f t="shared" si="4"/>
        <v>0</v>
      </c>
    </row>
    <row r="21" spans="1:14">
      <c r="A21" s="6" t="s">
        <v>58</v>
      </c>
      <c r="B21" s="6">
        <v>5430</v>
      </c>
      <c r="C21" s="8">
        <v>4.8202543E-3</v>
      </c>
      <c r="D21" s="9">
        <v>1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10</v>
      </c>
      <c r="L21" s="6">
        <f t="shared" si="2"/>
        <v>27</v>
      </c>
      <c r="M21" s="6">
        <f t="shared" si="3"/>
        <v>0</v>
      </c>
      <c r="N21" s="11">
        <f t="shared" si="4"/>
        <v>0</v>
      </c>
    </row>
    <row r="22" spans="1:14">
      <c r="A22" s="6" t="s">
        <v>58</v>
      </c>
      <c r="B22" s="6">
        <v>6120</v>
      </c>
      <c r="C22" s="8">
        <v>4.3709026499999998E-2</v>
      </c>
      <c r="D22" s="9">
        <v>0.247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22</v>
      </c>
      <c r="L22" s="6">
        <f t="shared" si="2"/>
        <v>61</v>
      </c>
      <c r="M22" s="6">
        <f t="shared" si="3"/>
        <v>0</v>
      </c>
      <c r="N22" s="11">
        <f t="shared" si="4"/>
        <v>0</v>
      </c>
    </row>
    <row r="23" spans="1:14">
      <c r="A23" s="6" t="s">
        <v>58</v>
      </c>
      <c r="B23" s="6">
        <v>6120</v>
      </c>
      <c r="C23" s="8">
        <v>1.9481074000000001E-2</v>
      </c>
      <c r="D23" s="9">
        <v>0.247</v>
      </c>
      <c r="E23" s="9">
        <v>54.65</v>
      </c>
      <c r="F23" s="9">
        <v>0</v>
      </c>
      <c r="G23" s="9">
        <v>0</v>
      </c>
      <c r="H23" s="6">
        <v>1</v>
      </c>
      <c r="I23" s="9">
        <f t="shared" si="0"/>
        <v>0</v>
      </c>
      <c r="J23" s="9">
        <f t="shared" si="1"/>
        <v>0</v>
      </c>
      <c r="K23" s="6">
        <v>10</v>
      </c>
      <c r="L23" s="6">
        <f t="shared" si="2"/>
        <v>27</v>
      </c>
      <c r="M23" s="6">
        <f t="shared" si="3"/>
        <v>0</v>
      </c>
      <c r="N23" s="11">
        <f t="shared" si="4"/>
        <v>0</v>
      </c>
    </row>
    <row r="24" spans="1:14">
      <c r="A24" s="6" t="s">
        <v>58</v>
      </c>
      <c r="B24" s="6">
        <v>5430</v>
      </c>
      <c r="C24" s="8">
        <v>7.1883352600000006E-2</v>
      </c>
      <c r="D24" s="9">
        <v>1</v>
      </c>
      <c r="E24" s="9">
        <v>54.65</v>
      </c>
      <c r="F24" s="9">
        <v>0</v>
      </c>
      <c r="G24" s="9">
        <v>0</v>
      </c>
      <c r="H24" s="6">
        <v>1</v>
      </c>
      <c r="I24" s="9">
        <f t="shared" si="0"/>
        <v>0</v>
      </c>
      <c r="J24" s="9">
        <f t="shared" si="1"/>
        <v>0</v>
      </c>
      <c r="K24" s="6">
        <v>148</v>
      </c>
      <c r="L24" s="6">
        <f t="shared" si="2"/>
        <v>404</v>
      </c>
      <c r="M24" s="6">
        <f t="shared" si="3"/>
        <v>0</v>
      </c>
      <c r="N24" s="11">
        <f t="shared" si="4"/>
        <v>0</v>
      </c>
    </row>
    <row r="25" spans="1:14">
      <c r="A25" s="6" t="s">
        <v>58</v>
      </c>
      <c r="B25" s="6">
        <v>6120</v>
      </c>
      <c r="C25" s="8">
        <v>1.24595813E-2</v>
      </c>
      <c r="D25" s="9">
        <v>0.247</v>
      </c>
      <c r="E25" s="9">
        <v>54.65</v>
      </c>
      <c r="F25" s="9">
        <v>0</v>
      </c>
      <c r="G25" s="9">
        <v>0</v>
      </c>
      <c r="H25" s="6">
        <v>1</v>
      </c>
      <c r="I25" s="9">
        <f t="shared" si="0"/>
        <v>0</v>
      </c>
      <c r="J25" s="9">
        <f t="shared" si="1"/>
        <v>0</v>
      </c>
      <c r="K25" s="6">
        <v>6</v>
      </c>
      <c r="L25" s="6">
        <f t="shared" si="2"/>
        <v>17</v>
      </c>
      <c r="M25" s="6">
        <f t="shared" si="3"/>
        <v>0</v>
      </c>
      <c r="N25" s="11">
        <f t="shared" si="4"/>
        <v>0</v>
      </c>
    </row>
    <row r="26" spans="1:14">
      <c r="A26" s="6" t="s">
        <v>58</v>
      </c>
      <c r="B26" s="6">
        <v>5430</v>
      </c>
      <c r="C26" s="8">
        <v>0.1534026506</v>
      </c>
      <c r="D26" s="9">
        <v>1</v>
      </c>
      <c r="E26" s="9">
        <v>54.65</v>
      </c>
      <c r="F26" s="9">
        <v>0</v>
      </c>
      <c r="G26" s="9">
        <v>0</v>
      </c>
      <c r="H26" s="6">
        <v>1</v>
      </c>
      <c r="I26" s="9">
        <f t="shared" si="0"/>
        <v>0</v>
      </c>
      <c r="J26" s="9">
        <f t="shared" si="1"/>
        <v>0</v>
      </c>
      <c r="K26" s="6">
        <v>316</v>
      </c>
      <c r="L26" s="6">
        <f t="shared" si="2"/>
        <v>862</v>
      </c>
      <c r="M26" s="6">
        <f t="shared" si="3"/>
        <v>0</v>
      </c>
      <c r="N26" s="11">
        <f t="shared" si="4"/>
        <v>0</v>
      </c>
    </row>
    <row r="27" spans="1:14">
      <c r="A27" s="6" t="s">
        <v>58</v>
      </c>
      <c r="B27" s="6">
        <v>6120</v>
      </c>
      <c r="C27" s="8">
        <v>0.1207445544</v>
      </c>
      <c r="D27" s="9">
        <v>0.30299999999999999</v>
      </c>
      <c r="E27" s="9">
        <v>54.65</v>
      </c>
      <c r="F27" s="9">
        <v>0</v>
      </c>
      <c r="G27" s="9">
        <v>0</v>
      </c>
      <c r="H27" s="6">
        <v>1</v>
      </c>
      <c r="I27" s="9">
        <f t="shared" si="0"/>
        <v>0</v>
      </c>
      <c r="J27" s="9">
        <f t="shared" si="1"/>
        <v>0</v>
      </c>
      <c r="K27" s="6">
        <v>75</v>
      </c>
      <c r="L27" s="6">
        <f t="shared" si="2"/>
        <v>206</v>
      </c>
      <c r="M27" s="6">
        <f t="shared" si="3"/>
        <v>0</v>
      </c>
      <c r="N27" s="11">
        <f t="shared" si="4"/>
        <v>0</v>
      </c>
    </row>
    <row r="28" spans="1:14">
      <c r="A28" s="6" t="s">
        <v>58</v>
      </c>
      <c r="B28" s="6">
        <v>6120</v>
      </c>
      <c r="C28" s="8">
        <v>18.5707672835</v>
      </c>
      <c r="D28" s="9">
        <v>0.30299999999999999</v>
      </c>
      <c r="E28" s="9">
        <v>54.65</v>
      </c>
      <c r="F28" s="9">
        <v>0</v>
      </c>
      <c r="G28" s="9">
        <v>0</v>
      </c>
      <c r="H28" s="6">
        <v>1</v>
      </c>
      <c r="I28" s="9">
        <f t="shared" si="0"/>
        <v>0</v>
      </c>
      <c r="J28" s="9">
        <f t="shared" si="1"/>
        <v>0</v>
      </c>
      <c r="K28" s="6">
        <v>15479</v>
      </c>
      <c r="L28" s="6">
        <f t="shared" si="2"/>
        <v>31609</v>
      </c>
      <c r="M28" s="6">
        <f t="shared" si="3"/>
        <v>0</v>
      </c>
      <c r="N28" s="11">
        <f t="shared" si="4"/>
        <v>0</v>
      </c>
    </row>
    <row r="29" spans="1:14">
      <c r="A29" s="6" t="s">
        <v>58</v>
      </c>
      <c r="B29" s="6">
        <v>6420</v>
      </c>
      <c r="C29" s="8">
        <v>1.5921571847</v>
      </c>
      <c r="D29" s="9">
        <v>0.30299999999999999</v>
      </c>
      <c r="E29" s="9">
        <v>54.65</v>
      </c>
      <c r="F29" s="9">
        <v>0</v>
      </c>
      <c r="G29" s="9">
        <v>0</v>
      </c>
      <c r="H29" s="6">
        <v>1</v>
      </c>
      <c r="I29" s="9">
        <f t="shared" si="0"/>
        <v>0</v>
      </c>
      <c r="J29" s="9">
        <f t="shared" si="1"/>
        <v>0</v>
      </c>
      <c r="K29" s="6">
        <v>1036</v>
      </c>
      <c r="L29" s="6">
        <f t="shared" si="2"/>
        <v>2710</v>
      </c>
      <c r="M29" s="6">
        <f t="shared" si="3"/>
        <v>0</v>
      </c>
      <c r="N29" s="11">
        <f t="shared" si="4"/>
        <v>0</v>
      </c>
    </row>
    <row r="30" spans="1:14">
      <c r="A30" s="6" t="s">
        <v>58</v>
      </c>
      <c r="B30" s="6">
        <v>5430</v>
      </c>
      <c r="C30" s="8">
        <v>4.4349124300000001E-2</v>
      </c>
      <c r="D30" s="9">
        <v>1</v>
      </c>
      <c r="E30" s="9">
        <v>54.65</v>
      </c>
      <c r="F30" s="9">
        <v>0</v>
      </c>
      <c r="G30" s="9">
        <v>0</v>
      </c>
      <c r="H30" s="6">
        <v>1</v>
      </c>
      <c r="I30" s="9">
        <f t="shared" si="0"/>
        <v>0</v>
      </c>
      <c r="J30" s="9">
        <f t="shared" si="1"/>
        <v>0</v>
      </c>
      <c r="K30" s="6">
        <v>93</v>
      </c>
      <c r="L30" s="6">
        <f t="shared" si="2"/>
        <v>249</v>
      </c>
      <c r="M30" s="6">
        <f t="shared" si="3"/>
        <v>0</v>
      </c>
      <c r="N30" s="11">
        <f t="shared" si="4"/>
        <v>0</v>
      </c>
    </row>
    <row r="31" spans="1:14">
      <c r="A31" s="6" t="s">
        <v>58</v>
      </c>
      <c r="B31" s="6">
        <v>6120</v>
      </c>
      <c r="C31" s="8">
        <v>0.1218786724</v>
      </c>
      <c r="D31" s="9">
        <v>0.247</v>
      </c>
      <c r="E31" s="9">
        <v>54.65</v>
      </c>
      <c r="F31" s="9">
        <v>0</v>
      </c>
      <c r="G31" s="9">
        <v>0</v>
      </c>
      <c r="H31" s="6">
        <v>1</v>
      </c>
      <c r="I31" s="9">
        <f t="shared" si="0"/>
        <v>0</v>
      </c>
      <c r="J31" s="9">
        <f t="shared" si="1"/>
        <v>0</v>
      </c>
      <c r="K31" s="6">
        <v>175</v>
      </c>
      <c r="L31" s="6">
        <f t="shared" si="2"/>
        <v>169</v>
      </c>
      <c r="M31" s="6">
        <f t="shared" si="3"/>
        <v>0</v>
      </c>
      <c r="N31" s="11">
        <f t="shared" si="4"/>
        <v>0</v>
      </c>
    </row>
    <row r="32" spans="1:14">
      <c r="A32" s="6" t="s">
        <v>58</v>
      </c>
      <c r="B32" s="6">
        <v>6120</v>
      </c>
      <c r="C32" s="8">
        <v>7.8255062799999997E-2</v>
      </c>
      <c r="D32" s="9">
        <v>0.247</v>
      </c>
      <c r="E32" s="9">
        <v>54.65</v>
      </c>
      <c r="F32" s="9">
        <v>0</v>
      </c>
      <c r="G32" s="9">
        <v>0</v>
      </c>
      <c r="H32" s="6">
        <v>1</v>
      </c>
      <c r="I32" s="9">
        <f t="shared" si="0"/>
        <v>0</v>
      </c>
      <c r="J32" s="9">
        <f t="shared" si="1"/>
        <v>0</v>
      </c>
      <c r="K32" s="6">
        <v>41</v>
      </c>
      <c r="L32" s="6">
        <f t="shared" si="2"/>
        <v>109</v>
      </c>
      <c r="M32" s="6">
        <f t="shared" si="3"/>
        <v>0</v>
      </c>
      <c r="N32" s="11">
        <f t="shared" si="4"/>
        <v>0</v>
      </c>
    </row>
    <row r="33" spans="1:14">
      <c r="A33" s="6" t="s">
        <v>58</v>
      </c>
      <c r="B33" s="6">
        <v>5430</v>
      </c>
      <c r="C33" s="8">
        <v>0.35982255790000001</v>
      </c>
      <c r="D33" s="9">
        <v>1</v>
      </c>
      <c r="E33" s="9">
        <v>54.65</v>
      </c>
      <c r="F33" s="9">
        <v>0</v>
      </c>
      <c r="G33" s="9">
        <v>0</v>
      </c>
      <c r="H33" s="6">
        <v>1</v>
      </c>
      <c r="I33" s="9">
        <f t="shared" si="0"/>
        <v>0</v>
      </c>
      <c r="J33" s="9">
        <f t="shared" si="1"/>
        <v>0</v>
      </c>
      <c r="K33" s="6">
        <v>758</v>
      </c>
      <c r="L33" s="6">
        <f t="shared" si="2"/>
        <v>2021</v>
      </c>
      <c r="M33" s="6">
        <f t="shared" si="3"/>
        <v>0</v>
      </c>
      <c r="N33" s="11">
        <f t="shared" si="4"/>
        <v>0</v>
      </c>
    </row>
    <row r="34" spans="1:14">
      <c r="A34" s="6" t="s">
        <v>58</v>
      </c>
      <c r="B34" s="6">
        <v>6120</v>
      </c>
      <c r="C34" s="8">
        <v>6.2664758500000001E-2</v>
      </c>
      <c r="D34" s="9">
        <v>0.247</v>
      </c>
      <c r="E34" s="9">
        <v>54.65</v>
      </c>
      <c r="F34" s="9">
        <v>0</v>
      </c>
      <c r="G34" s="9">
        <v>0</v>
      </c>
      <c r="H34" s="6">
        <v>1</v>
      </c>
      <c r="I34" s="9">
        <f t="shared" si="0"/>
        <v>0</v>
      </c>
      <c r="J34" s="9">
        <f t="shared" si="1"/>
        <v>0</v>
      </c>
      <c r="K34" s="6">
        <v>33</v>
      </c>
      <c r="L34" s="6">
        <f t="shared" si="2"/>
        <v>87</v>
      </c>
      <c r="M34" s="6">
        <f t="shared" si="3"/>
        <v>0</v>
      </c>
      <c r="N34" s="11">
        <f t="shared" si="4"/>
        <v>0</v>
      </c>
    </row>
    <row r="35" spans="1:14">
      <c r="A35" s="6" t="s">
        <v>58</v>
      </c>
      <c r="B35" s="6">
        <v>6420</v>
      </c>
      <c r="C35" s="8">
        <v>0.1355697199</v>
      </c>
      <c r="D35" s="9">
        <v>0.247</v>
      </c>
      <c r="E35" s="9">
        <v>54.65</v>
      </c>
      <c r="F35" s="9">
        <v>0</v>
      </c>
      <c r="G35" s="9">
        <v>0</v>
      </c>
      <c r="H35" s="6">
        <v>1</v>
      </c>
      <c r="I35" s="9">
        <f t="shared" si="0"/>
        <v>0</v>
      </c>
      <c r="J35" s="9">
        <f t="shared" si="1"/>
        <v>0</v>
      </c>
      <c r="K35" s="6">
        <v>85</v>
      </c>
      <c r="L35" s="6">
        <f t="shared" si="2"/>
        <v>188</v>
      </c>
      <c r="M35" s="6">
        <f t="shared" si="3"/>
        <v>0</v>
      </c>
      <c r="N35" s="11">
        <f t="shared" si="4"/>
        <v>0</v>
      </c>
    </row>
    <row r="36" spans="1:14">
      <c r="A36" s="6" t="s">
        <v>58</v>
      </c>
      <c r="B36" s="6">
        <v>5430</v>
      </c>
      <c r="C36" s="8">
        <v>1.1175800713999999</v>
      </c>
      <c r="D36" s="9">
        <v>1</v>
      </c>
      <c r="E36" s="9">
        <v>54.65</v>
      </c>
      <c r="F36" s="9">
        <v>0</v>
      </c>
      <c r="G36" s="9">
        <v>0</v>
      </c>
      <c r="H36" s="6">
        <v>1</v>
      </c>
      <c r="I36" s="9">
        <f t="shared" si="0"/>
        <v>0</v>
      </c>
      <c r="J36" s="9">
        <f t="shared" si="1"/>
        <v>0</v>
      </c>
      <c r="K36" s="6">
        <v>2355</v>
      </c>
      <c r="L36" s="6">
        <f t="shared" si="2"/>
        <v>6278</v>
      </c>
      <c r="M36" s="6">
        <f t="shared" si="3"/>
        <v>0</v>
      </c>
      <c r="N36" s="11">
        <f t="shared" si="4"/>
        <v>0</v>
      </c>
    </row>
    <row r="37" spans="1:14">
      <c r="A37" s="6" t="s">
        <v>58</v>
      </c>
      <c r="B37" s="6">
        <v>6420</v>
      </c>
      <c r="C37" s="8">
        <v>0.1203918818</v>
      </c>
      <c r="D37" s="9">
        <v>0.30299999999999999</v>
      </c>
      <c r="E37" s="9">
        <v>54.65</v>
      </c>
      <c r="F37" s="9">
        <v>0</v>
      </c>
      <c r="G37" s="9">
        <v>0</v>
      </c>
      <c r="H37" s="6">
        <v>1</v>
      </c>
      <c r="I37" s="9">
        <f t="shared" si="0"/>
        <v>0</v>
      </c>
      <c r="J37" s="9">
        <f t="shared" si="1"/>
        <v>0</v>
      </c>
      <c r="K37" s="6">
        <v>608</v>
      </c>
      <c r="L37" s="6">
        <f t="shared" si="2"/>
        <v>205</v>
      </c>
      <c r="M37" s="6">
        <f t="shared" si="3"/>
        <v>0</v>
      </c>
      <c r="N37" s="11">
        <f t="shared" si="4"/>
        <v>0</v>
      </c>
    </row>
    <row r="38" spans="1:14">
      <c r="A38" s="6" t="s">
        <v>58</v>
      </c>
      <c r="B38" s="6">
        <v>6420</v>
      </c>
      <c r="C38" s="8">
        <v>24.3648374104</v>
      </c>
      <c r="D38" s="9">
        <v>0.30299999999999999</v>
      </c>
      <c r="E38" s="9">
        <v>54.65</v>
      </c>
      <c r="F38" s="9">
        <v>0</v>
      </c>
      <c r="G38" s="9">
        <v>0</v>
      </c>
      <c r="H38" s="6">
        <v>1</v>
      </c>
      <c r="I38" s="9">
        <f t="shared" si="0"/>
        <v>0</v>
      </c>
      <c r="J38" s="9">
        <f t="shared" si="1"/>
        <v>0</v>
      </c>
      <c r="K38" s="6">
        <v>15555</v>
      </c>
      <c r="L38" s="6">
        <f t="shared" si="2"/>
        <v>41471</v>
      </c>
      <c r="M38" s="6">
        <f t="shared" si="3"/>
        <v>0</v>
      </c>
      <c r="N38" s="11">
        <f t="shared" si="4"/>
        <v>0</v>
      </c>
    </row>
    <row r="39" spans="1:14">
      <c r="A39" s="6" t="s">
        <v>58</v>
      </c>
      <c r="B39" s="6">
        <v>6420</v>
      </c>
      <c r="C39" s="8">
        <v>7.7605659499999993E-2</v>
      </c>
      <c r="D39" s="9">
        <v>0.247</v>
      </c>
      <c r="E39" s="9">
        <v>54.65</v>
      </c>
      <c r="F39" s="9">
        <v>0</v>
      </c>
      <c r="G39" s="9">
        <v>0</v>
      </c>
      <c r="H39" s="6">
        <v>1</v>
      </c>
      <c r="I39" s="9">
        <f t="shared" si="0"/>
        <v>0</v>
      </c>
      <c r="J39" s="9">
        <f t="shared" si="1"/>
        <v>0</v>
      </c>
      <c r="K39" s="6">
        <v>40</v>
      </c>
      <c r="L39" s="6">
        <f t="shared" si="2"/>
        <v>108</v>
      </c>
      <c r="M39" s="6">
        <f t="shared" si="3"/>
        <v>0</v>
      </c>
      <c r="N39" s="11">
        <f t="shared" si="4"/>
        <v>0</v>
      </c>
    </row>
    <row r="40" spans="1:14">
      <c r="A40" s="6" t="s">
        <v>58</v>
      </c>
      <c r="B40" s="6">
        <v>6420</v>
      </c>
      <c r="C40" s="8">
        <v>5.4044550000000003E-4</v>
      </c>
      <c r="D40" s="9">
        <v>0.247</v>
      </c>
      <c r="E40" s="9">
        <v>54.65</v>
      </c>
      <c r="F40" s="9">
        <v>0</v>
      </c>
      <c r="G40" s="9">
        <v>0</v>
      </c>
      <c r="H40" s="6">
        <v>1</v>
      </c>
      <c r="I40" s="9">
        <f t="shared" si="0"/>
        <v>0</v>
      </c>
      <c r="J40" s="9">
        <f t="shared" si="1"/>
        <v>0</v>
      </c>
      <c r="K40" s="6">
        <v>0</v>
      </c>
      <c r="L40" s="6">
        <f t="shared" si="2"/>
        <v>1</v>
      </c>
      <c r="M40" s="6">
        <f t="shared" si="3"/>
        <v>0</v>
      </c>
      <c r="N40" s="11">
        <f t="shared" si="4"/>
        <v>0</v>
      </c>
    </row>
    <row r="41" spans="1:14">
      <c r="A41" s="6" t="s">
        <v>58</v>
      </c>
      <c r="B41" s="6">
        <v>5430</v>
      </c>
      <c r="C41" s="8">
        <v>1.7738204999999999E-3</v>
      </c>
      <c r="D41" s="9">
        <v>1</v>
      </c>
      <c r="E41" s="9">
        <v>54.65</v>
      </c>
      <c r="F41" s="9">
        <v>0</v>
      </c>
      <c r="G41" s="9">
        <v>0</v>
      </c>
      <c r="H41" s="6">
        <v>1</v>
      </c>
      <c r="I41" s="9">
        <f t="shared" si="0"/>
        <v>0</v>
      </c>
      <c r="J41" s="9">
        <f t="shared" si="1"/>
        <v>0</v>
      </c>
      <c r="K41" s="6">
        <v>4</v>
      </c>
      <c r="L41" s="6">
        <f t="shared" si="2"/>
        <v>10</v>
      </c>
      <c r="M41" s="6">
        <f t="shared" si="3"/>
        <v>0</v>
      </c>
      <c r="N41" s="11">
        <f t="shared" si="4"/>
        <v>0</v>
      </c>
    </row>
    <row r="42" spans="1:14">
      <c r="A42" s="6" t="s">
        <v>58</v>
      </c>
      <c r="B42" s="6">
        <v>6120</v>
      </c>
      <c r="C42" s="8">
        <v>1.936932052</v>
      </c>
      <c r="D42" s="9">
        <v>0.30299999999999999</v>
      </c>
      <c r="E42" s="9">
        <v>54.65</v>
      </c>
      <c r="F42" s="9">
        <v>0</v>
      </c>
      <c r="G42" s="9">
        <v>0</v>
      </c>
      <c r="H42" s="6">
        <v>1</v>
      </c>
      <c r="I42" s="9">
        <f t="shared" si="0"/>
        <v>0</v>
      </c>
      <c r="J42" s="9">
        <f t="shared" si="1"/>
        <v>0</v>
      </c>
      <c r="K42" s="6">
        <v>3576</v>
      </c>
      <c r="L42" s="6">
        <f t="shared" si="2"/>
        <v>3297</v>
      </c>
      <c r="M42" s="6">
        <f t="shared" si="3"/>
        <v>0</v>
      </c>
      <c r="N42" s="11">
        <f t="shared" si="4"/>
        <v>0</v>
      </c>
    </row>
    <row r="43" spans="1:14">
      <c r="A43" s="6" t="s">
        <v>58</v>
      </c>
      <c r="B43" s="6">
        <v>6120</v>
      </c>
      <c r="C43" s="8">
        <v>1.17032052E-2</v>
      </c>
      <c r="D43" s="9">
        <v>0.247</v>
      </c>
      <c r="E43" s="9">
        <v>54.65</v>
      </c>
      <c r="F43" s="9">
        <v>0</v>
      </c>
      <c r="G43" s="9">
        <v>0</v>
      </c>
      <c r="H43" s="6">
        <v>1</v>
      </c>
      <c r="I43" s="9">
        <f t="shared" si="0"/>
        <v>0</v>
      </c>
      <c r="J43" s="9">
        <f t="shared" si="1"/>
        <v>0</v>
      </c>
      <c r="K43" s="6">
        <v>6</v>
      </c>
      <c r="L43" s="6">
        <f t="shared" si="2"/>
        <v>16</v>
      </c>
      <c r="M43" s="6">
        <f t="shared" si="3"/>
        <v>0</v>
      </c>
      <c r="N43" s="11">
        <f t="shared" si="4"/>
        <v>0</v>
      </c>
    </row>
    <row r="44" spans="1:14">
      <c r="A44" s="6" t="s">
        <v>58</v>
      </c>
      <c r="B44" s="6">
        <v>6420</v>
      </c>
      <c r="C44" s="8">
        <v>0.37400137560000002</v>
      </c>
      <c r="D44" s="9">
        <v>0.247</v>
      </c>
      <c r="E44" s="9">
        <v>54.65</v>
      </c>
      <c r="F44" s="9">
        <v>0</v>
      </c>
      <c r="G44" s="9">
        <v>0</v>
      </c>
      <c r="H44" s="6">
        <v>1</v>
      </c>
      <c r="I44" s="9">
        <f t="shared" si="0"/>
        <v>0</v>
      </c>
      <c r="J44" s="9">
        <f t="shared" si="1"/>
        <v>0</v>
      </c>
      <c r="K44" s="6">
        <v>195</v>
      </c>
      <c r="L44" s="6">
        <f t="shared" si="2"/>
        <v>519</v>
      </c>
      <c r="M44" s="6">
        <f t="shared" si="3"/>
        <v>0</v>
      </c>
      <c r="N44" s="11">
        <f t="shared" si="4"/>
        <v>0</v>
      </c>
    </row>
    <row r="45" spans="1:14">
      <c r="A45" s="6" t="s">
        <v>58</v>
      </c>
      <c r="B45" s="6">
        <v>5430</v>
      </c>
      <c r="C45" s="8">
        <v>9.7829756200000006E-2</v>
      </c>
      <c r="D45" s="9">
        <v>1</v>
      </c>
      <c r="E45" s="9">
        <v>54.65</v>
      </c>
      <c r="F45" s="9">
        <v>0</v>
      </c>
      <c r="G45" s="9">
        <v>0</v>
      </c>
      <c r="H45" s="6">
        <v>1</v>
      </c>
      <c r="I45" s="9">
        <f t="shared" si="0"/>
        <v>0</v>
      </c>
      <c r="J45" s="9">
        <f t="shared" si="1"/>
        <v>0</v>
      </c>
      <c r="K45" s="6">
        <v>206</v>
      </c>
      <c r="L45" s="6">
        <f t="shared" si="2"/>
        <v>550</v>
      </c>
      <c r="M45" s="6">
        <f t="shared" si="3"/>
        <v>0</v>
      </c>
      <c r="N45" s="11">
        <f t="shared" si="4"/>
        <v>0</v>
      </c>
    </row>
    <row r="46" spans="1:14">
      <c r="A46" s="6" t="s">
        <v>58</v>
      </c>
      <c r="B46" s="6">
        <v>6170</v>
      </c>
      <c r="C46" s="8">
        <v>6.0902276062</v>
      </c>
      <c r="D46" s="9">
        <v>0.30299999999999999</v>
      </c>
      <c r="E46" s="9">
        <v>54.65</v>
      </c>
      <c r="F46" s="9">
        <v>0</v>
      </c>
      <c r="G46" s="9">
        <v>0</v>
      </c>
      <c r="H46" s="6">
        <v>1</v>
      </c>
      <c r="I46" s="9">
        <f t="shared" si="0"/>
        <v>0</v>
      </c>
      <c r="J46" s="9">
        <f t="shared" si="1"/>
        <v>0</v>
      </c>
      <c r="K46" s="6">
        <v>5287</v>
      </c>
      <c r="L46" s="6">
        <f t="shared" si="2"/>
        <v>10366</v>
      </c>
      <c r="M46" s="6">
        <f t="shared" si="3"/>
        <v>0</v>
      </c>
      <c r="N46" s="11">
        <f t="shared" si="4"/>
        <v>0</v>
      </c>
    </row>
    <row r="47" spans="1:14">
      <c r="A47" s="6" t="s">
        <v>58</v>
      </c>
      <c r="B47" s="6">
        <v>6120</v>
      </c>
      <c r="C47" s="8">
        <v>0.13356801169999999</v>
      </c>
      <c r="D47" s="9">
        <v>0.247</v>
      </c>
      <c r="E47" s="9">
        <v>54.65</v>
      </c>
      <c r="F47" s="9">
        <v>0</v>
      </c>
      <c r="G47" s="9">
        <v>0</v>
      </c>
      <c r="H47" s="6">
        <v>1</v>
      </c>
      <c r="I47" s="9">
        <f t="shared" si="0"/>
        <v>0</v>
      </c>
      <c r="J47" s="9">
        <f t="shared" si="1"/>
        <v>0</v>
      </c>
      <c r="K47" s="6">
        <v>70</v>
      </c>
      <c r="L47" s="6">
        <f t="shared" si="2"/>
        <v>185</v>
      </c>
      <c r="M47" s="6">
        <f t="shared" si="3"/>
        <v>0</v>
      </c>
      <c r="N47" s="11">
        <f t="shared" si="4"/>
        <v>0</v>
      </c>
    </row>
    <row r="48" spans="1:14">
      <c r="A48" s="6" t="s">
        <v>58</v>
      </c>
      <c r="B48" s="6">
        <v>6120</v>
      </c>
      <c r="C48" s="8">
        <v>6.0085872700000001E-2</v>
      </c>
      <c r="D48" s="9">
        <v>0.247</v>
      </c>
      <c r="E48" s="9">
        <v>54.65</v>
      </c>
      <c r="F48" s="9">
        <v>0</v>
      </c>
      <c r="G48" s="9">
        <v>0</v>
      </c>
      <c r="H48" s="6">
        <v>1</v>
      </c>
      <c r="I48" s="9">
        <f t="shared" si="0"/>
        <v>0</v>
      </c>
      <c r="J48" s="9">
        <f t="shared" si="1"/>
        <v>0</v>
      </c>
      <c r="K48" s="6">
        <v>323</v>
      </c>
      <c r="L48" s="6">
        <f t="shared" si="2"/>
        <v>83</v>
      </c>
      <c r="M48" s="6">
        <f t="shared" si="3"/>
        <v>0</v>
      </c>
      <c r="N48" s="11">
        <f t="shared" si="4"/>
        <v>0</v>
      </c>
    </row>
    <row r="49" spans="3:14">
      <c r="C49" s="8">
        <f>SUM(C2:C48)</f>
        <v>82.642390877600022</v>
      </c>
      <c r="M49" s="6">
        <f>SUM(M2:M48)</f>
        <v>0</v>
      </c>
      <c r="N49" s="11">
        <f>SUM(N2:N48)</f>
        <v>0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>
    <row r="1" spans="1:1">
      <c r="A1" t="s">
        <v>65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504"/>
  <sheetViews>
    <sheetView topLeftCell="A494" zoomScaleNormal="100" workbookViewId="0">
      <selection activeCell="L2" sqref="L2:L504"/>
    </sheetView>
  </sheetViews>
  <sheetFormatPr defaultRowHeight="15"/>
  <cols>
    <col min="1" max="1" width="6.140625" style="6" bestFit="1" customWidth="1"/>
    <col min="2" max="2" width="8" style="6" bestFit="1" customWidth="1"/>
    <col min="3" max="3" width="17.7109375" style="8" bestFit="1" customWidth="1"/>
    <col min="4" max="4" width="6.85546875" style="9" bestFit="1" customWidth="1"/>
    <col min="5" max="5" width="13.7109375" style="9" bestFit="1" customWidth="1"/>
    <col min="6" max="6" width="9.42578125" style="9" bestFit="1" customWidth="1"/>
    <col min="7" max="7" width="9.140625" style="9" bestFit="1" customWidth="1"/>
    <col min="8" max="8" width="11.28515625" style="6" bestFit="1" customWidth="1"/>
    <col min="9" max="10" width="9" style="9" customWidth="1"/>
    <col min="11" max="11" width="12.42578125" style="6" bestFit="1" customWidth="1"/>
    <col min="12" max="12" width="13.85546875" style="6" bestFit="1" customWidth="1"/>
    <col min="13" max="13" width="15.140625" customWidth="1"/>
    <col min="14" max="15" width="9.28515625" bestFit="1" customWidth="1"/>
  </cols>
  <sheetData>
    <row r="1" spans="1:15" ht="30">
      <c r="A1" s="6" t="s">
        <v>57</v>
      </c>
      <c r="B1" s="6" t="s">
        <v>49</v>
      </c>
      <c r="C1" s="8" t="s">
        <v>56</v>
      </c>
      <c r="D1" s="9" t="s">
        <v>50</v>
      </c>
      <c r="E1" s="9" t="s">
        <v>55</v>
      </c>
      <c r="F1" s="9" t="s">
        <v>51</v>
      </c>
      <c r="G1" s="9" t="s">
        <v>52</v>
      </c>
      <c r="H1" s="6" t="s">
        <v>54</v>
      </c>
      <c r="I1" s="9" t="s">
        <v>59</v>
      </c>
      <c r="J1" s="9" t="s">
        <v>60</v>
      </c>
      <c r="K1" s="6" t="s">
        <v>53</v>
      </c>
      <c r="L1" s="10" t="s">
        <v>80</v>
      </c>
      <c r="M1" s="10" t="s">
        <v>61</v>
      </c>
      <c r="N1" s="10" t="s">
        <v>62</v>
      </c>
      <c r="O1" s="10" t="s">
        <v>63</v>
      </c>
    </row>
    <row r="2" spans="1:15">
      <c r="A2" s="6" t="s">
        <v>58</v>
      </c>
      <c r="B2" s="6">
        <v>3100</v>
      </c>
      <c r="C2" s="8">
        <v>0.34238540309999999</v>
      </c>
      <c r="D2" s="9">
        <v>0.41099999999999998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297</v>
      </c>
      <c r="L2" s="6">
        <f>(E2*D2*C2)/12</f>
        <v>0.64086415806996355</v>
      </c>
      <c r="M2" s="6">
        <f>ROUND(E2*D2*C2*102.79,0)</f>
        <v>790</v>
      </c>
      <c r="N2" s="6">
        <f>ROUND(I2*M2*0.002205,0)</f>
        <v>2</v>
      </c>
      <c r="O2" s="11">
        <f>ROUND(J2*M2*0.002205,1)</f>
        <v>0.1</v>
      </c>
    </row>
    <row r="3" spans="1:15">
      <c r="A3" s="6" t="s">
        <v>58</v>
      </c>
      <c r="B3" s="6">
        <v>3100</v>
      </c>
      <c r="C3" s="8">
        <v>2.62446091E-2</v>
      </c>
      <c r="D3" s="9">
        <v>0.41099999999999998</v>
      </c>
      <c r="E3" s="9">
        <v>54.65</v>
      </c>
      <c r="F3" s="9">
        <v>1.2</v>
      </c>
      <c r="G3" s="9">
        <v>6.4000000000000001E-2</v>
      </c>
      <c r="H3" s="6">
        <v>1</v>
      </c>
      <c r="I3" s="9">
        <f t="shared" ref="I3:I6" si="0">F3</f>
        <v>1.2</v>
      </c>
      <c r="J3" s="9">
        <f t="shared" ref="J3:J6" si="1">G3</f>
        <v>6.4000000000000001E-2</v>
      </c>
      <c r="K3" s="6">
        <v>220</v>
      </c>
      <c r="L3" s="6">
        <f t="shared" ref="L3:L66" si="2">(E3*D3*C3)/12</f>
        <v>4.9123675140538746E-2</v>
      </c>
      <c r="M3" s="6">
        <f t="shared" ref="M3:M66" si="3">ROUND(E3*D3*C3*102.79,0)</f>
        <v>61</v>
      </c>
      <c r="N3" s="6">
        <f t="shared" ref="N3:N66" si="4">ROUND(I3*M3*0.002205,0)</f>
        <v>0</v>
      </c>
      <c r="O3" s="11">
        <f t="shared" ref="O3:O66" si="5">ROUND(J3*M3*0.002205,1)</f>
        <v>0</v>
      </c>
    </row>
    <row r="4" spans="1:15">
      <c r="A4" s="6" t="s">
        <v>58</v>
      </c>
      <c r="B4" s="6">
        <v>3300</v>
      </c>
      <c r="C4" s="8">
        <v>5.3437815299999997E-2</v>
      </c>
      <c r="D4" s="9">
        <v>0.4</v>
      </c>
      <c r="E4" s="9">
        <v>54.65</v>
      </c>
      <c r="F4" s="9">
        <v>1.2</v>
      </c>
      <c r="G4" s="9">
        <v>6.4000000000000001E-2</v>
      </c>
      <c r="H4" s="6">
        <v>1</v>
      </c>
      <c r="I4" s="9">
        <f t="shared" si="0"/>
        <v>1.2</v>
      </c>
      <c r="J4" s="9">
        <f t="shared" si="1"/>
        <v>6.4000000000000001E-2</v>
      </c>
      <c r="K4" s="6">
        <v>45</v>
      </c>
      <c r="L4" s="6">
        <f t="shared" si="2"/>
        <v>9.734588687149999E-2</v>
      </c>
      <c r="M4" s="6">
        <f t="shared" si="3"/>
        <v>120</v>
      </c>
      <c r="N4" s="6">
        <f t="shared" si="4"/>
        <v>0</v>
      </c>
      <c r="O4" s="11">
        <f t="shared" si="5"/>
        <v>0</v>
      </c>
    </row>
    <row r="5" spans="1:15">
      <c r="A5" s="6" t="s">
        <v>58</v>
      </c>
      <c r="B5" s="6">
        <v>1750</v>
      </c>
      <c r="C5" s="8">
        <v>0.57087385729999995</v>
      </c>
      <c r="D5" s="9">
        <v>0.76800000000000002</v>
      </c>
      <c r="E5" s="9">
        <v>54.65</v>
      </c>
      <c r="F5" s="9">
        <v>1.8</v>
      </c>
      <c r="G5" s="9">
        <v>0.47799999999999998</v>
      </c>
      <c r="H5" s="6">
        <v>1</v>
      </c>
      <c r="I5" s="9">
        <f t="shared" si="0"/>
        <v>1.8</v>
      </c>
      <c r="J5" s="9">
        <f t="shared" si="1"/>
        <v>0.47799999999999998</v>
      </c>
      <c r="K5" s="6">
        <v>2308</v>
      </c>
      <c r="L5" s="6">
        <f t="shared" si="2"/>
        <v>1.9966884032924801</v>
      </c>
      <c r="M5" s="6">
        <f t="shared" si="3"/>
        <v>2463</v>
      </c>
      <c r="N5" s="6">
        <f t="shared" si="4"/>
        <v>10</v>
      </c>
      <c r="O5" s="11">
        <f t="shared" si="5"/>
        <v>2.6</v>
      </c>
    </row>
    <row r="6" spans="1:15">
      <c r="A6" s="6" t="s">
        <v>58</v>
      </c>
      <c r="B6" s="6">
        <v>4110</v>
      </c>
      <c r="C6" s="8">
        <v>2.4040132200000001E-2</v>
      </c>
      <c r="D6" s="9">
        <v>0.41299999999999998</v>
      </c>
      <c r="E6" s="9">
        <v>54.65</v>
      </c>
      <c r="F6" s="9">
        <v>0.7</v>
      </c>
      <c r="G6" s="9">
        <v>0.09</v>
      </c>
      <c r="H6" s="6">
        <v>1</v>
      </c>
      <c r="I6" s="9">
        <f t="shared" si="0"/>
        <v>0.7</v>
      </c>
      <c r="J6" s="9">
        <f t="shared" si="1"/>
        <v>0.09</v>
      </c>
      <c r="K6" s="6">
        <v>21</v>
      </c>
      <c r="L6" s="6">
        <f t="shared" si="2"/>
        <v>4.5216383484457501E-2</v>
      </c>
      <c r="M6" s="6">
        <f t="shared" si="3"/>
        <v>56</v>
      </c>
      <c r="N6" s="6">
        <f t="shared" si="4"/>
        <v>0</v>
      </c>
      <c r="O6" s="11">
        <f t="shared" si="5"/>
        <v>0</v>
      </c>
    </row>
    <row r="7" spans="1:15">
      <c r="A7" s="6" t="s">
        <v>58</v>
      </c>
      <c r="B7" s="6">
        <v>8140</v>
      </c>
      <c r="C7" s="8">
        <v>1.6582563799999998E-2</v>
      </c>
      <c r="D7" s="9">
        <v>0.70299999999999996</v>
      </c>
      <c r="E7" s="9">
        <v>54.65</v>
      </c>
      <c r="F7" s="9">
        <v>1.18</v>
      </c>
      <c r="G7" s="9">
        <v>0.48</v>
      </c>
      <c r="H7" s="6">
        <v>0</v>
      </c>
      <c r="I7" s="9">
        <f>0.7*F7</f>
        <v>0.82599999999999996</v>
      </c>
      <c r="J7" s="9">
        <f>0.5*G7</f>
        <v>0.24</v>
      </c>
      <c r="K7" s="6">
        <v>25</v>
      </c>
      <c r="L7" s="6">
        <f t="shared" si="2"/>
        <v>5.309039079200082E-2</v>
      </c>
      <c r="M7" s="6">
        <f t="shared" si="3"/>
        <v>65</v>
      </c>
      <c r="N7" s="6">
        <f t="shared" si="4"/>
        <v>0</v>
      </c>
      <c r="O7" s="11">
        <f t="shared" si="5"/>
        <v>0</v>
      </c>
    </row>
    <row r="8" spans="1:15">
      <c r="A8" s="6" t="s">
        <v>58</v>
      </c>
      <c r="B8" s="6">
        <v>3300</v>
      </c>
      <c r="C8" s="8">
        <v>9.6031426874000001</v>
      </c>
      <c r="D8" s="9">
        <v>0.4</v>
      </c>
      <c r="E8" s="9">
        <v>54.65</v>
      </c>
      <c r="F8" s="9">
        <v>1.2</v>
      </c>
      <c r="G8" s="9">
        <v>6.4000000000000001E-2</v>
      </c>
      <c r="H8" s="6">
        <v>1</v>
      </c>
      <c r="I8" s="9">
        <f>F8</f>
        <v>1.2</v>
      </c>
      <c r="J8" s="9">
        <f>G8</f>
        <v>6.4000000000000001E-2</v>
      </c>
      <c r="K8" s="6">
        <v>8094</v>
      </c>
      <c r="L8" s="6">
        <f t="shared" si="2"/>
        <v>17.493724928880333</v>
      </c>
      <c r="M8" s="6">
        <f t="shared" si="3"/>
        <v>21578</v>
      </c>
      <c r="N8" s="6">
        <f t="shared" si="4"/>
        <v>57</v>
      </c>
      <c r="O8" s="11">
        <f t="shared" si="5"/>
        <v>3</v>
      </c>
    </row>
    <row r="9" spans="1:15">
      <c r="A9" s="6" t="s">
        <v>58</v>
      </c>
      <c r="B9" s="6">
        <v>1750</v>
      </c>
      <c r="C9" s="8">
        <v>5.2167199599999999E-2</v>
      </c>
      <c r="D9" s="9">
        <v>0.752</v>
      </c>
      <c r="E9" s="9">
        <v>54.65</v>
      </c>
      <c r="F9" s="9">
        <v>1.8</v>
      </c>
      <c r="G9" s="9">
        <v>0.47799999999999998</v>
      </c>
      <c r="H9" s="6">
        <v>0</v>
      </c>
      <c r="I9" s="9">
        <f>0.7*F9</f>
        <v>1.26</v>
      </c>
      <c r="J9" s="9">
        <f>0.5*G9</f>
        <v>0.23899999999999999</v>
      </c>
      <c r="K9" s="6">
        <v>83</v>
      </c>
      <c r="L9" s="6">
        <f t="shared" si="2"/>
        <v>0.17865874737677334</v>
      </c>
      <c r="M9" s="6">
        <f t="shared" si="3"/>
        <v>220</v>
      </c>
      <c r="N9" s="6">
        <f t="shared" si="4"/>
        <v>1</v>
      </c>
      <c r="O9" s="11">
        <f t="shared" si="5"/>
        <v>0.1</v>
      </c>
    </row>
    <row r="10" spans="1:15">
      <c r="A10" s="6" t="s">
        <v>58</v>
      </c>
      <c r="B10" s="6">
        <v>4110</v>
      </c>
      <c r="C10" s="8">
        <v>3.8306743999999997E-2</v>
      </c>
      <c r="D10" s="9">
        <v>0.25800000000000001</v>
      </c>
      <c r="E10" s="9">
        <v>54.65</v>
      </c>
      <c r="F10" s="9">
        <v>0.7</v>
      </c>
      <c r="G10" s="9">
        <v>0.09</v>
      </c>
      <c r="H10" s="6">
        <v>1</v>
      </c>
      <c r="I10" s="9">
        <f t="shared" ref="I10:I16" si="6">F10</f>
        <v>0.7</v>
      </c>
      <c r="J10" s="9">
        <f t="shared" ref="J10:J16" si="7">G10</f>
        <v>0.09</v>
      </c>
      <c r="K10" s="6">
        <v>21</v>
      </c>
      <c r="L10" s="6">
        <f t="shared" si="2"/>
        <v>4.5009466531399998E-2</v>
      </c>
      <c r="M10" s="6">
        <f t="shared" si="3"/>
        <v>56</v>
      </c>
      <c r="N10" s="6">
        <f t="shared" si="4"/>
        <v>0</v>
      </c>
      <c r="O10" s="11">
        <f t="shared" si="5"/>
        <v>0</v>
      </c>
    </row>
    <row r="11" spans="1:15">
      <c r="A11" s="6" t="s">
        <v>58</v>
      </c>
      <c r="B11" s="6">
        <v>3100</v>
      </c>
      <c r="C11" s="8">
        <v>1.20325815E-2</v>
      </c>
      <c r="D11" s="9">
        <v>0.41099999999999998</v>
      </c>
      <c r="E11" s="9">
        <v>54.65</v>
      </c>
      <c r="F11" s="9">
        <v>1.2</v>
      </c>
      <c r="G11" s="9">
        <v>6.4000000000000001E-2</v>
      </c>
      <c r="H11" s="6">
        <v>1</v>
      </c>
      <c r="I11" s="9">
        <f t="shared" si="6"/>
        <v>1.2</v>
      </c>
      <c r="J11" s="9">
        <f t="shared" si="7"/>
        <v>6.4000000000000001E-2</v>
      </c>
      <c r="K11" s="6">
        <v>1781</v>
      </c>
      <c r="L11" s="6">
        <f t="shared" si="2"/>
        <v>2.2522134829893747E-2</v>
      </c>
      <c r="M11" s="6">
        <f t="shared" si="3"/>
        <v>28</v>
      </c>
      <c r="N11" s="6">
        <f t="shared" si="4"/>
        <v>0</v>
      </c>
      <c r="O11" s="11">
        <f t="shared" si="5"/>
        <v>0</v>
      </c>
    </row>
    <row r="12" spans="1:15">
      <c r="A12" s="6" t="s">
        <v>58</v>
      </c>
      <c r="B12" s="6">
        <v>3100</v>
      </c>
      <c r="C12" s="8">
        <v>1.0180996953000001</v>
      </c>
      <c r="D12" s="9">
        <v>0.41099999999999998</v>
      </c>
      <c r="E12" s="9">
        <v>54.65</v>
      </c>
      <c r="F12" s="9">
        <v>1.2</v>
      </c>
      <c r="G12" s="9">
        <v>6.4000000000000001E-2</v>
      </c>
      <c r="H12" s="6">
        <v>1</v>
      </c>
      <c r="I12" s="9">
        <f t="shared" si="6"/>
        <v>1.2</v>
      </c>
      <c r="J12" s="9">
        <f t="shared" si="7"/>
        <v>6.4000000000000001E-2</v>
      </c>
      <c r="K12" s="6">
        <v>1477</v>
      </c>
      <c r="L12" s="6">
        <f t="shared" si="2"/>
        <v>1.9056408309239661</v>
      </c>
      <c r="M12" s="6">
        <f t="shared" si="3"/>
        <v>2351</v>
      </c>
      <c r="N12" s="6">
        <f t="shared" si="4"/>
        <v>6</v>
      </c>
      <c r="O12" s="11">
        <f t="shared" si="5"/>
        <v>0.3</v>
      </c>
    </row>
    <row r="13" spans="1:15">
      <c r="A13" s="6" t="s">
        <v>58</v>
      </c>
      <c r="B13" s="6">
        <v>3100</v>
      </c>
      <c r="C13" s="8">
        <v>1.1460428974000001</v>
      </c>
      <c r="D13" s="9">
        <v>0.41099999999999998</v>
      </c>
      <c r="E13" s="9">
        <v>54.65</v>
      </c>
      <c r="F13" s="9">
        <v>1.2</v>
      </c>
      <c r="G13" s="9">
        <v>6.4000000000000001E-2</v>
      </c>
      <c r="H13" s="6">
        <v>1</v>
      </c>
      <c r="I13" s="9">
        <f t="shared" si="6"/>
        <v>1.2</v>
      </c>
      <c r="J13" s="9">
        <f t="shared" si="7"/>
        <v>6.4000000000000001E-2</v>
      </c>
      <c r="K13" s="6">
        <v>1242</v>
      </c>
      <c r="L13" s="6">
        <f t="shared" si="2"/>
        <v>2.1451201187446673</v>
      </c>
      <c r="M13" s="6">
        <f t="shared" si="3"/>
        <v>2646</v>
      </c>
      <c r="N13" s="6">
        <f t="shared" si="4"/>
        <v>7</v>
      </c>
      <c r="O13" s="11">
        <f t="shared" si="5"/>
        <v>0.4</v>
      </c>
    </row>
    <row r="14" spans="1:15">
      <c r="A14" s="6" t="s">
        <v>58</v>
      </c>
      <c r="B14" s="6">
        <v>3100</v>
      </c>
      <c r="C14" s="8">
        <v>8.1335396306999996</v>
      </c>
      <c r="D14" s="9">
        <v>0.41099999999999998</v>
      </c>
      <c r="E14" s="9">
        <v>54.65</v>
      </c>
      <c r="F14" s="9">
        <v>1.2</v>
      </c>
      <c r="G14" s="9">
        <v>6.4000000000000001E-2</v>
      </c>
      <c r="H14" s="6">
        <v>1</v>
      </c>
      <c r="I14" s="9">
        <f t="shared" si="6"/>
        <v>1.2</v>
      </c>
      <c r="J14" s="9">
        <f t="shared" si="7"/>
        <v>6.4000000000000001E-2</v>
      </c>
      <c r="K14" s="6">
        <v>9175</v>
      </c>
      <c r="L14" s="6">
        <f t="shared" si="2"/>
        <v>15.224054473008104</v>
      </c>
      <c r="M14" s="6">
        <f t="shared" si="3"/>
        <v>18779</v>
      </c>
      <c r="N14" s="6">
        <f t="shared" si="4"/>
        <v>50</v>
      </c>
      <c r="O14" s="11">
        <f t="shared" si="5"/>
        <v>2.7</v>
      </c>
    </row>
    <row r="15" spans="1:15">
      <c r="A15" s="6" t="s">
        <v>58</v>
      </c>
      <c r="B15" s="6">
        <v>3100</v>
      </c>
      <c r="C15" s="8">
        <v>9.89962125E-2</v>
      </c>
      <c r="D15" s="9">
        <v>0.252</v>
      </c>
      <c r="E15" s="9">
        <v>54.65</v>
      </c>
      <c r="F15" s="9">
        <v>1.2</v>
      </c>
      <c r="G15" s="9">
        <v>6.4000000000000001E-2</v>
      </c>
      <c r="H15" s="6">
        <v>1</v>
      </c>
      <c r="I15" s="9">
        <f t="shared" si="6"/>
        <v>1.2</v>
      </c>
      <c r="J15" s="9">
        <f t="shared" si="7"/>
        <v>6.4000000000000001E-2</v>
      </c>
      <c r="K15" s="6">
        <v>548</v>
      </c>
      <c r="L15" s="6">
        <f t="shared" si="2"/>
        <v>0.113613003275625</v>
      </c>
      <c r="M15" s="6">
        <f t="shared" si="3"/>
        <v>140</v>
      </c>
      <c r="N15" s="6">
        <f t="shared" si="4"/>
        <v>0</v>
      </c>
      <c r="O15" s="11">
        <f t="shared" si="5"/>
        <v>0</v>
      </c>
    </row>
    <row r="16" spans="1:15">
      <c r="A16" s="6" t="s">
        <v>58</v>
      </c>
      <c r="B16" s="6">
        <v>1750</v>
      </c>
      <c r="C16" s="8">
        <v>190.87718941430001</v>
      </c>
      <c r="D16" s="9">
        <v>0.752</v>
      </c>
      <c r="E16" s="9">
        <v>54.65</v>
      </c>
      <c r="F16" s="9">
        <v>1.8</v>
      </c>
      <c r="G16" s="9">
        <v>0.47799999999999998</v>
      </c>
      <c r="H16" s="6">
        <v>1</v>
      </c>
      <c r="I16" s="9">
        <f t="shared" si="6"/>
        <v>1.8</v>
      </c>
      <c r="J16" s="9">
        <f t="shared" si="7"/>
        <v>0.47799999999999998</v>
      </c>
      <c r="K16" s="6">
        <v>418219</v>
      </c>
      <c r="L16" s="6">
        <f t="shared" si="2"/>
        <v>653.70347316013374</v>
      </c>
      <c r="M16" s="6">
        <f t="shared" si="3"/>
        <v>806330</v>
      </c>
      <c r="N16" s="6">
        <f t="shared" si="4"/>
        <v>3200</v>
      </c>
      <c r="O16" s="11">
        <f t="shared" si="5"/>
        <v>849.9</v>
      </c>
    </row>
    <row r="17" spans="1:15">
      <c r="A17" s="6" t="s">
        <v>58</v>
      </c>
      <c r="B17" s="6">
        <v>1750</v>
      </c>
      <c r="C17" s="8">
        <v>0.10251661350000001</v>
      </c>
      <c r="D17" s="9">
        <v>0.752</v>
      </c>
      <c r="E17" s="9">
        <v>54.65</v>
      </c>
      <c r="F17" s="9">
        <v>1.8</v>
      </c>
      <c r="G17" s="9">
        <v>0.47799999999999998</v>
      </c>
      <c r="H17" s="6">
        <v>0</v>
      </c>
      <c r="I17" s="9">
        <f>0.7*F17</f>
        <v>1.26</v>
      </c>
      <c r="J17" s="9">
        <f>0.5*G17</f>
        <v>0.23899999999999999</v>
      </c>
      <c r="K17" s="6">
        <v>281</v>
      </c>
      <c r="L17" s="6">
        <f t="shared" si="2"/>
        <v>0.35109206347390004</v>
      </c>
      <c r="M17" s="6">
        <f t="shared" si="3"/>
        <v>433</v>
      </c>
      <c r="N17" s="6">
        <f t="shared" si="4"/>
        <v>1</v>
      </c>
      <c r="O17" s="11">
        <f t="shared" si="5"/>
        <v>0.2</v>
      </c>
    </row>
    <row r="18" spans="1:15">
      <c r="A18" s="6" t="s">
        <v>58</v>
      </c>
      <c r="B18" s="6">
        <v>3100</v>
      </c>
      <c r="C18" s="8">
        <v>1.9116395999999999E-3</v>
      </c>
      <c r="D18" s="9">
        <v>0.252</v>
      </c>
      <c r="E18" s="9">
        <v>54.65</v>
      </c>
      <c r="F18" s="9">
        <v>1.2</v>
      </c>
      <c r="G18" s="9">
        <v>6.4000000000000001E-2</v>
      </c>
      <c r="H18" s="6">
        <v>1</v>
      </c>
      <c r="I18" s="9">
        <f t="shared" ref="I18:I31" si="8">F18</f>
        <v>1.2</v>
      </c>
      <c r="J18" s="9">
        <f t="shared" ref="J18:J31" si="9">G18</f>
        <v>6.4000000000000001E-2</v>
      </c>
      <c r="K18" s="6">
        <v>1</v>
      </c>
      <c r="L18" s="6">
        <f t="shared" si="2"/>
        <v>2.1938931869399996E-3</v>
      </c>
      <c r="M18" s="6">
        <f t="shared" si="3"/>
        <v>3</v>
      </c>
      <c r="N18" s="6">
        <f t="shared" si="4"/>
        <v>0</v>
      </c>
      <c r="O18" s="11">
        <f t="shared" si="5"/>
        <v>0</v>
      </c>
    </row>
    <row r="19" spans="1:15">
      <c r="A19" s="6" t="s">
        <v>58</v>
      </c>
      <c r="B19" s="6">
        <v>3100</v>
      </c>
      <c r="C19" s="8">
        <v>6.1786732800000001E-2</v>
      </c>
      <c r="D19" s="9">
        <v>0.41099999999999998</v>
      </c>
      <c r="E19" s="9">
        <v>54.65</v>
      </c>
      <c r="F19" s="9">
        <v>1.2</v>
      </c>
      <c r="G19" s="9">
        <v>6.4000000000000001E-2</v>
      </c>
      <c r="H19" s="6">
        <v>1</v>
      </c>
      <c r="I19" s="9">
        <f t="shared" si="8"/>
        <v>1.2</v>
      </c>
      <c r="J19" s="9">
        <f t="shared" si="9"/>
        <v>6.4000000000000001E-2</v>
      </c>
      <c r="K19" s="6">
        <v>54</v>
      </c>
      <c r="L19" s="6">
        <f t="shared" si="2"/>
        <v>0.11565008945255999</v>
      </c>
      <c r="M19" s="6">
        <f t="shared" si="3"/>
        <v>143</v>
      </c>
      <c r="N19" s="6">
        <f t="shared" si="4"/>
        <v>0</v>
      </c>
      <c r="O19" s="11">
        <f t="shared" si="5"/>
        <v>0</v>
      </c>
    </row>
    <row r="20" spans="1:15">
      <c r="A20" s="6" t="s">
        <v>58</v>
      </c>
      <c r="B20" s="6">
        <v>3100</v>
      </c>
      <c r="C20" s="8">
        <v>1.6625444999999999E-3</v>
      </c>
      <c r="D20" s="9">
        <v>0.41099999999999998</v>
      </c>
      <c r="E20" s="9">
        <v>54.65</v>
      </c>
      <c r="F20" s="9">
        <v>1.2</v>
      </c>
      <c r="G20" s="9">
        <v>6.4000000000000001E-2</v>
      </c>
      <c r="H20" s="6">
        <v>1</v>
      </c>
      <c r="I20" s="9">
        <f t="shared" si="8"/>
        <v>1.2</v>
      </c>
      <c r="J20" s="9">
        <f t="shared" si="9"/>
        <v>6.4000000000000001E-2</v>
      </c>
      <c r="K20" s="6">
        <v>1</v>
      </c>
      <c r="L20" s="6">
        <f t="shared" si="2"/>
        <v>3.1118884496812494E-3</v>
      </c>
      <c r="M20" s="6">
        <f t="shared" si="3"/>
        <v>4</v>
      </c>
      <c r="N20" s="6">
        <f t="shared" si="4"/>
        <v>0</v>
      </c>
      <c r="O20" s="11">
        <f t="shared" si="5"/>
        <v>0</v>
      </c>
    </row>
    <row r="21" spans="1:15">
      <c r="A21" s="6" t="s">
        <v>58</v>
      </c>
      <c r="B21" s="6">
        <v>3100</v>
      </c>
      <c r="C21" s="8">
        <v>0.1865241071</v>
      </c>
      <c r="D21" s="9">
        <v>0.252</v>
      </c>
      <c r="E21" s="9">
        <v>54.65</v>
      </c>
      <c r="F21" s="9">
        <v>1.2</v>
      </c>
      <c r="G21" s="9">
        <v>6.4000000000000001E-2</v>
      </c>
      <c r="H21" s="6">
        <v>1</v>
      </c>
      <c r="I21" s="9">
        <f t="shared" si="8"/>
        <v>1.2</v>
      </c>
      <c r="J21" s="9">
        <f t="shared" si="9"/>
        <v>6.4000000000000001E-2</v>
      </c>
      <c r="K21" s="6">
        <v>99</v>
      </c>
      <c r="L21" s="6">
        <f t="shared" si="2"/>
        <v>0.21406439151331499</v>
      </c>
      <c r="M21" s="6">
        <f t="shared" si="3"/>
        <v>264</v>
      </c>
      <c r="N21" s="6">
        <f t="shared" si="4"/>
        <v>1</v>
      </c>
      <c r="O21" s="11">
        <f t="shared" si="5"/>
        <v>0</v>
      </c>
    </row>
    <row r="22" spans="1:15">
      <c r="A22" s="6" t="s">
        <v>58</v>
      </c>
      <c r="B22" s="6">
        <v>3100</v>
      </c>
      <c r="C22" s="8">
        <v>2.8355771656000002</v>
      </c>
      <c r="D22" s="9">
        <v>0.252</v>
      </c>
      <c r="E22" s="9">
        <v>54.65</v>
      </c>
      <c r="F22" s="9">
        <v>1.2</v>
      </c>
      <c r="G22" s="9">
        <v>6.4000000000000001E-2</v>
      </c>
      <c r="H22" s="6">
        <v>1</v>
      </c>
      <c r="I22" s="9">
        <f t="shared" si="8"/>
        <v>1.2</v>
      </c>
      <c r="J22" s="9">
        <f t="shared" si="9"/>
        <v>6.4000000000000001E-2</v>
      </c>
      <c r="K22" s="6">
        <v>1506</v>
      </c>
      <c r="L22" s="6">
        <f t="shared" si="2"/>
        <v>3.2542501341008401</v>
      </c>
      <c r="M22" s="6">
        <f t="shared" si="3"/>
        <v>4014</v>
      </c>
      <c r="N22" s="6">
        <f t="shared" si="4"/>
        <v>11</v>
      </c>
      <c r="O22" s="11">
        <f t="shared" si="5"/>
        <v>0.6</v>
      </c>
    </row>
    <row r="23" spans="1:15">
      <c r="A23" s="6" t="s">
        <v>58</v>
      </c>
      <c r="B23" s="6">
        <v>3100</v>
      </c>
      <c r="C23" s="8">
        <v>4.77390569E-2</v>
      </c>
      <c r="D23" s="9">
        <v>0.252</v>
      </c>
      <c r="E23" s="9">
        <v>54.65</v>
      </c>
      <c r="F23" s="9">
        <v>1.2</v>
      </c>
      <c r="G23" s="9">
        <v>6.4000000000000001E-2</v>
      </c>
      <c r="H23" s="6">
        <v>1</v>
      </c>
      <c r="I23" s="9">
        <f t="shared" si="8"/>
        <v>1.2</v>
      </c>
      <c r="J23" s="9">
        <f t="shared" si="9"/>
        <v>6.4000000000000001E-2</v>
      </c>
      <c r="K23" s="6">
        <v>25</v>
      </c>
      <c r="L23" s="6">
        <f t="shared" si="2"/>
        <v>5.4787728651284999E-2</v>
      </c>
      <c r="M23" s="6">
        <f t="shared" si="3"/>
        <v>68</v>
      </c>
      <c r="N23" s="6">
        <f t="shared" si="4"/>
        <v>0</v>
      </c>
      <c r="O23" s="11">
        <f t="shared" si="5"/>
        <v>0</v>
      </c>
    </row>
    <row r="24" spans="1:15">
      <c r="A24" s="6" t="s">
        <v>58</v>
      </c>
      <c r="B24" s="6">
        <v>3100</v>
      </c>
      <c r="C24" s="8">
        <v>0.14668451169999999</v>
      </c>
      <c r="D24" s="9">
        <v>0.41099999999999998</v>
      </c>
      <c r="E24" s="9">
        <v>54.65</v>
      </c>
      <c r="F24" s="9">
        <v>1.2</v>
      </c>
      <c r="G24" s="9">
        <v>6.4000000000000001E-2</v>
      </c>
      <c r="H24" s="6">
        <v>1</v>
      </c>
      <c r="I24" s="9">
        <f t="shared" si="8"/>
        <v>1.2</v>
      </c>
      <c r="J24" s="9">
        <f t="shared" si="9"/>
        <v>6.4000000000000001E-2</v>
      </c>
      <c r="K24" s="6">
        <v>127</v>
      </c>
      <c r="L24" s="6">
        <f t="shared" si="2"/>
        <v>0.27455856833087117</v>
      </c>
      <c r="M24" s="6">
        <f t="shared" si="3"/>
        <v>339</v>
      </c>
      <c r="N24" s="6">
        <f t="shared" si="4"/>
        <v>1</v>
      </c>
      <c r="O24" s="11">
        <f t="shared" si="5"/>
        <v>0</v>
      </c>
    </row>
    <row r="25" spans="1:15">
      <c r="A25" s="6" t="s">
        <v>58</v>
      </c>
      <c r="B25" s="6">
        <v>3100</v>
      </c>
      <c r="C25" s="8">
        <v>1.5716616446</v>
      </c>
      <c r="D25" s="9">
        <v>0.252</v>
      </c>
      <c r="E25" s="9">
        <v>54.65</v>
      </c>
      <c r="F25" s="9">
        <v>1.2</v>
      </c>
      <c r="G25" s="9">
        <v>6.4000000000000001E-2</v>
      </c>
      <c r="H25" s="6">
        <v>1</v>
      </c>
      <c r="I25" s="9">
        <f t="shared" si="8"/>
        <v>1.2</v>
      </c>
      <c r="J25" s="9">
        <f t="shared" si="9"/>
        <v>6.4000000000000001E-2</v>
      </c>
      <c r="K25" s="6">
        <v>835</v>
      </c>
      <c r="L25" s="6">
        <f t="shared" si="2"/>
        <v>1.8037174864251899</v>
      </c>
      <c r="M25" s="6">
        <f t="shared" si="3"/>
        <v>2225</v>
      </c>
      <c r="N25" s="6">
        <f t="shared" si="4"/>
        <v>6</v>
      </c>
      <c r="O25" s="11">
        <f t="shared" si="5"/>
        <v>0.3</v>
      </c>
    </row>
    <row r="26" spans="1:15">
      <c r="A26" s="6" t="s">
        <v>58</v>
      </c>
      <c r="B26" s="6">
        <v>3100</v>
      </c>
      <c r="C26" s="8">
        <v>0.17062090760000001</v>
      </c>
      <c r="D26" s="9">
        <v>0.252</v>
      </c>
      <c r="E26" s="9">
        <v>54.65</v>
      </c>
      <c r="F26" s="9">
        <v>1.2</v>
      </c>
      <c r="G26" s="9">
        <v>6.4000000000000001E-2</v>
      </c>
      <c r="H26" s="6">
        <v>1</v>
      </c>
      <c r="I26" s="9">
        <f t="shared" si="8"/>
        <v>1.2</v>
      </c>
      <c r="J26" s="9">
        <f t="shared" si="9"/>
        <v>6.4000000000000001E-2</v>
      </c>
      <c r="K26" s="6">
        <v>310</v>
      </c>
      <c r="L26" s="6">
        <f t="shared" si="2"/>
        <v>0.19581308460714</v>
      </c>
      <c r="M26" s="6">
        <f t="shared" si="3"/>
        <v>242</v>
      </c>
      <c r="N26" s="6">
        <f t="shared" si="4"/>
        <v>1</v>
      </c>
      <c r="O26" s="11">
        <f t="shared" si="5"/>
        <v>0</v>
      </c>
    </row>
    <row r="27" spans="1:15">
      <c r="A27" s="6" t="s">
        <v>58</v>
      </c>
      <c r="B27" s="6">
        <v>3100</v>
      </c>
      <c r="C27" s="8">
        <v>6.0533000000000001E-6</v>
      </c>
      <c r="D27" s="9">
        <v>0.252</v>
      </c>
      <c r="E27" s="9">
        <v>54.65</v>
      </c>
      <c r="F27" s="9">
        <v>1.2</v>
      </c>
      <c r="G27" s="9">
        <v>6.4000000000000001E-2</v>
      </c>
      <c r="H27" s="6">
        <v>1</v>
      </c>
      <c r="I27" s="9">
        <f t="shared" si="8"/>
        <v>1.2</v>
      </c>
      <c r="J27" s="9">
        <f t="shared" si="9"/>
        <v>6.4000000000000001E-2</v>
      </c>
      <c r="K27" s="6">
        <v>0</v>
      </c>
      <c r="L27" s="6">
        <f t="shared" si="2"/>
        <v>6.9470697449999998E-6</v>
      </c>
      <c r="M27" s="6">
        <f t="shared" si="3"/>
        <v>0</v>
      </c>
      <c r="N27" s="6">
        <f t="shared" si="4"/>
        <v>0</v>
      </c>
      <c r="O27" s="11">
        <f t="shared" si="5"/>
        <v>0</v>
      </c>
    </row>
    <row r="28" spans="1:15">
      <c r="A28" s="6" t="s">
        <v>58</v>
      </c>
      <c r="B28" s="6">
        <v>3100</v>
      </c>
      <c r="C28" s="8">
        <v>8.5580767399999993E-2</v>
      </c>
      <c r="D28" s="9">
        <v>0.41099999999999998</v>
      </c>
      <c r="E28" s="9">
        <v>54.65</v>
      </c>
      <c r="F28" s="9">
        <v>1.2</v>
      </c>
      <c r="G28" s="9">
        <v>6.4000000000000001E-2</v>
      </c>
      <c r="H28" s="6">
        <v>1</v>
      </c>
      <c r="I28" s="9">
        <f t="shared" si="8"/>
        <v>1.2</v>
      </c>
      <c r="J28" s="9">
        <f t="shared" si="9"/>
        <v>6.4000000000000001E-2</v>
      </c>
      <c r="K28" s="6">
        <v>74</v>
      </c>
      <c r="L28" s="6">
        <f t="shared" si="2"/>
        <v>0.16018687114054245</v>
      </c>
      <c r="M28" s="6">
        <f t="shared" si="3"/>
        <v>198</v>
      </c>
      <c r="N28" s="6">
        <f t="shared" si="4"/>
        <v>1</v>
      </c>
      <c r="O28" s="11">
        <f t="shared" si="5"/>
        <v>0</v>
      </c>
    </row>
    <row r="29" spans="1:15">
      <c r="A29" s="6" t="s">
        <v>58</v>
      </c>
      <c r="B29" s="6">
        <v>3100</v>
      </c>
      <c r="C29" s="8">
        <v>1.7216077E-2</v>
      </c>
      <c r="D29" s="9">
        <v>0.252</v>
      </c>
      <c r="E29" s="9">
        <v>54.65</v>
      </c>
      <c r="F29" s="9">
        <v>1.2</v>
      </c>
      <c r="G29" s="9">
        <v>6.4000000000000001E-2</v>
      </c>
      <c r="H29" s="6">
        <v>1</v>
      </c>
      <c r="I29" s="9">
        <f t="shared" si="8"/>
        <v>1.2</v>
      </c>
      <c r="J29" s="9">
        <f t="shared" si="9"/>
        <v>6.4000000000000001E-2</v>
      </c>
      <c r="K29" s="6">
        <v>9</v>
      </c>
      <c r="L29" s="6">
        <f t="shared" si="2"/>
        <v>1.9758030769049997E-2</v>
      </c>
      <c r="M29" s="6">
        <f t="shared" si="3"/>
        <v>24</v>
      </c>
      <c r="N29" s="6">
        <f t="shared" si="4"/>
        <v>0</v>
      </c>
      <c r="O29" s="11">
        <f t="shared" si="5"/>
        <v>0</v>
      </c>
    </row>
    <row r="30" spans="1:15">
      <c r="A30" s="6" t="s">
        <v>58</v>
      </c>
      <c r="B30" s="6">
        <v>3100</v>
      </c>
      <c r="C30" s="8">
        <v>9.6192640300000007E-2</v>
      </c>
      <c r="D30" s="9">
        <v>0.41099999999999998</v>
      </c>
      <c r="E30" s="9">
        <v>54.65</v>
      </c>
      <c r="F30" s="9">
        <v>1.2</v>
      </c>
      <c r="G30" s="9">
        <v>6.4000000000000001E-2</v>
      </c>
      <c r="H30" s="6">
        <v>1</v>
      </c>
      <c r="I30" s="9">
        <f t="shared" si="8"/>
        <v>1.2</v>
      </c>
      <c r="J30" s="9">
        <f t="shared" si="9"/>
        <v>6.4000000000000001E-2</v>
      </c>
      <c r="K30" s="6">
        <v>83</v>
      </c>
      <c r="L30" s="6">
        <f t="shared" si="2"/>
        <v>0.18004977688952872</v>
      </c>
      <c r="M30" s="6">
        <f t="shared" si="3"/>
        <v>222</v>
      </c>
      <c r="N30" s="6">
        <f t="shared" si="4"/>
        <v>1</v>
      </c>
      <c r="O30" s="11">
        <f t="shared" si="5"/>
        <v>0</v>
      </c>
    </row>
    <row r="31" spans="1:15">
      <c r="A31" s="6" t="s">
        <v>58</v>
      </c>
      <c r="B31" s="6">
        <v>3100</v>
      </c>
      <c r="C31" s="8">
        <v>0.1049011322</v>
      </c>
      <c r="D31" s="9">
        <v>0.252</v>
      </c>
      <c r="E31" s="9">
        <v>54.65</v>
      </c>
      <c r="F31" s="9">
        <v>1.2</v>
      </c>
      <c r="G31" s="9">
        <v>6.4000000000000001E-2</v>
      </c>
      <c r="H31" s="6">
        <v>1</v>
      </c>
      <c r="I31" s="9">
        <f t="shared" si="8"/>
        <v>1.2</v>
      </c>
      <c r="J31" s="9">
        <f t="shared" si="9"/>
        <v>6.4000000000000001E-2</v>
      </c>
      <c r="K31" s="6">
        <v>56</v>
      </c>
      <c r="L31" s="6">
        <f t="shared" si="2"/>
        <v>0.12038978436933</v>
      </c>
      <c r="M31" s="6">
        <f t="shared" si="3"/>
        <v>148</v>
      </c>
      <c r="N31" s="6">
        <f t="shared" si="4"/>
        <v>0</v>
      </c>
      <c r="O31" s="11">
        <f t="shared" si="5"/>
        <v>0</v>
      </c>
    </row>
    <row r="32" spans="1:15">
      <c r="A32" s="6" t="s">
        <v>58</v>
      </c>
      <c r="B32" s="6">
        <v>1750</v>
      </c>
      <c r="C32" s="8">
        <v>4.9320457700000001E-2</v>
      </c>
      <c r="D32" s="9">
        <v>0.752</v>
      </c>
      <c r="E32" s="9">
        <v>54.65</v>
      </c>
      <c r="F32" s="9">
        <v>1.8</v>
      </c>
      <c r="G32" s="9">
        <v>0.47799999999999998</v>
      </c>
      <c r="H32" s="6">
        <v>0</v>
      </c>
      <c r="I32" s="9">
        <f t="shared" ref="I32:I33" si="10">0.7*F32</f>
        <v>1.26</v>
      </c>
      <c r="J32" s="9">
        <f t="shared" ref="J32:J33" si="11">0.5*G32</f>
        <v>0.23899999999999999</v>
      </c>
      <c r="K32" s="6">
        <v>230</v>
      </c>
      <c r="L32" s="6">
        <f t="shared" si="2"/>
        <v>0.16890941550044669</v>
      </c>
      <c r="M32" s="6">
        <f t="shared" si="3"/>
        <v>208</v>
      </c>
      <c r="N32" s="6">
        <f t="shared" si="4"/>
        <v>1</v>
      </c>
      <c r="O32" s="11">
        <f t="shared" si="5"/>
        <v>0.1</v>
      </c>
    </row>
    <row r="33" spans="1:15">
      <c r="A33" s="6" t="s">
        <v>58</v>
      </c>
      <c r="B33" s="6">
        <v>1750</v>
      </c>
      <c r="C33" s="8">
        <v>0.1007506826</v>
      </c>
      <c r="D33" s="9">
        <v>0.752</v>
      </c>
      <c r="E33" s="9">
        <v>54.65</v>
      </c>
      <c r="F33" s="9">
        <v>1.8</v>
      </c>
      <c r="G33" s="9">
        <v>0.47799999999999998</v>
      </c>
      <c r="H33" s="6">
        <v>0</v>
      </c>
      <c r="I33" s="9">
        <f t="shared" si="10"/>
        <v>1.26</v>
      </c>
      <c r="J33" s="9">
        <f t="shared" si="11"/>
        <v>0.23899999999999999</v>
      </c>
      <c r="K33" s="6">
        <v>160</v>
      </c>
      <c r="L33" s="6">
        <f t="shared" si="2"/>
        <v>0.34504422105630672</v>
      </c>
      <c r="M33" s="6">
        <f t="shared" si="3"/>
        <v>426</v>
      </c>
      <c r="N33" s="6">
        <f t="shared" si="4"/>
        <v>1</v>
      </c>
      <c r="O33" s="11">
        <f t="shared" si="5"/>
        <v>0.2</v>
      </c>
    </row>
    <row r="34" spans="1:15">
      <c r="A34" s="6" t="s">
        <v>58</v>
      </c>
      <c r="B34" s="6">
        <v>4110</v>
      </c>
      <c r="C34" s="8">
        <v>19.700844993899999</v>
      </c>
      <c r="D34" s="9">
        <v>0.41299999999999998</v>
      </c>
      <c r="E34" s="9">
        <v>54.65</v>
      </c>
      <c r="F34" s="9">
        <v>0.7</v>
      </c>
      <c r="G34" s="9">
        <v>0.09</v>
      </c>
      <c r="H34" s="6">
        <v>1</v>
      </c>
      <c r="I34" s="9">
        <f t="shared" ref="I34:I35" si="12">F34</f>
        <v>0.7</v>
      </c>
      <c r="J34" s="9">
        <f t="shared" ref="J34:J35" si="13">G34</f>
        <v>0.09</v>
      </c>
      <c r="K34" s="6">
        <v>17948</v>
      </c>
      <c r="L34" s="6">
        <f t="shared" si="2"/>
        <v>37.054744741047514</v>
      </c>
      <c r="M34" s="6">
        <f t="shared" si="3"/>
        <v>45706</v>
      </c>
      <c r="N34" s="6">
        <f t="shared" si="4"/>
        <v>71</v>
      </c>
      <c r="O34" s="11">
        <f t="shared" si="5"/>
        <v>9.1</v>
      </c>
    </row>
    <row r="35" spans="1:15">
      <c r="A35" s="6" t="s">
        <v>58</v>
      </c>
      <c r="B35" s="6">
        <v>4110</v>
      </c>
      <c r="C35" s="8">
        <v>0.16444693460000001</v>
      </c>
      <c r="D35" s="9">
        <v>0.41299999999999998</v>
      </c>
      <c r="E35" s="9">
        <v>54.65</v>
      </c>
      <c r="F35" s="9">
        <v>0.7</v>
      </c>
      <c r="G35" s="9">
        <v>0.09</v>
      </c>
      <c r="H35" s="6">
        <v>1</v>
      </c>
      <c r="I35" s="9">
        <f t="shared" si="12"/>
        <v>0.7</v>
      </c>
      <c r="J35" s="9">
        <f t="shared" si="13"/>
        <v>0.09</v>
      </c>
      <c r="K35" s="6">
        <v>143</v>
      </c>
      <c r="L35" s="6">
        <f t="shared" si="2"/>
        <v>0.30930344292021417</v>
      </c>
      <c r="M35" s="6">
        <f t="shared" si="3"/>
        <v>382</v>
      </c>
      <c r="N35" s="6">
        <f t="shared" si="4"/>
        <v>1</v>
      </c>
      <c r="O35" s="11">
        <f t="shared" si="5"/>
        <v>0.1</v>
      </c>
    </row>
    <row r="36" spans="1:15">
      <c r="A36" s="6" t="s">
        <v>58</v>
      </c>
      <c r="B36" s="6">
        <v>1750</v>
      </c>
      <c r="C36" s="8">
        <v>9.1936129699999994E-2</v>
      </c>
      <c r="D36" s="9">
        <v>0.72399999999999998</v>
      </c>
      <c r="E36" s="9">
        <v>54.65</v>
      </c>
      <c r="F36" s="9">
        <v>1.8</v>
      </c>
      <c r="G36" s="9">
        <v>0.47799999999999998</v>
      </c>
      <c r="H36" s="6">
        <v>0</v>
      </c>
      <c r="I36" s="9">
        <f t="shared" ref="I36:I37" si="14">0.7*F36</f>
        <v>1.26</v>
      </c>
      <c r="J36" s="9">
        <f t="shared" ref="J36:J37" si="15">0.5*G36</f>
        <v>0.23899999999999999</v>
      </c>
      <c r="K36" s="6">
        <v>140</v>
      </c>
      <c r="L36" s="6">
        <f t="shared" si="2"/>
        <v>0.30313333911566831</v>
      </c>
      <c r="M36" s="6">
        <f t="shared" si="3"/>
        <v>374</v>
      </c>
      <c r="N36" s="6">
        <f t="shared" si="4"/>
        <v>1</v>
      </c>
      <c r="O36" s="11">
        <f t="shared" si="5"/>
        <v>0.2</v>
      </c>
    </row>
    <row r="37" spans="1:15">
      <c r="A37" s="6" t="s">
        <v>58</v>
      </c>
      <c r="B37" s="6">
        <v>1750</v>
      </c>
      <c r="C37" s="8">
        <v>0.25042696959999999</v>
      </c>
      <c r="D37" s="9">
        <v>0.752</v>
      </c>
      <c r="E37" s="9">
        <v>54.65</v>
      </c>
      <c r="F37" s="9">
        <v>1.8</v>
      </c>
      <c r="G37" s="9">
        <v>0.47799999999999998</v>
      </c>
      <c r="H37" s="6">
        <v>0</v>
      </c>
      <c r="I37" s="9">
        <f t="shared" si="14"/>
        <v>1.26</v>
      </c>
      <c r="J37" s="9">
        <f t="shared" si="15"/>
        <v>0.23899999999999999</v>
      </c>
      <c r="K37" s="6">
        <v>397</v>
      </c>
      <c r="L37" s="6">
        <f t="shared" si="2"/>
        <v>0.85764559035477328</v>
      </c>
      <c r="M37" s="6">
        <f t="shared" si="3"/>
        <v>1058</v>
      </c>
      <c r="N37" s="6">
        <f t="shared" si="4"/>
        <v>3</v>
      </c>
      <c r="O37" s="11">
        <f t="shared" si="5"/>
        <v>0.6</v>
      </c>
    </row>
    <row r="38" spans="1:15">
      <c r="A38" s="6" t="s">
        <v>58</v>
      </c>
      <c r="B38" s="6">
        <v>1750</v>
      </c>
      <c r="C38" s="8">
        <v>0.1236857559</v>
      </c>
      <c r="D38" s="9">
        <v>0.72399999999999998</v>
      </c>
      <c r="E38" s="9">
        <v>54.65</v>
      </c>
      <c r="F38" s="9">
        <v>1.8</v>
      </c>
      <c r="G38" s="9">
        <v>0.47799999999999998</v>
      </c>
      <c r="H38" s="6">
        <v>1</v>
      </c>
      <c r="I38" s="9">
        <f t="shared" ref="I38:I42" si="16">F38</f>
        <v>1.8</v>
      </c>
      <c r="J38" s="9">
        <f t="shared" ref="J38:J42" si="17">G38</f>
        <v>0.47799999999999998</v>
      </c>
      <c r="K38" s="6">
        <v>189</v>
      </c>
      <c r="L38" s="6">
        <f t="shared" si="2"/>
        <v>0.40781873578274502</v>
      </c>
      <c r="M38" s="6">
        <f t="shared" si="3"/>
        <v>503</v>
      </c>
      <c r="N38" s="6">
        <f t="shared" si="4"/>
        <v>2</v>
      </c>
      <c r="O38" s="11">
        <f t="shared" si="5"/>
        <v>0.5</v>
      </c>
    </row>
    <row r="39" spans="1:15">
      <c r="A39" s="6" t="s">
        <v>58</v>
      </c>
      <c r="B39" s="6">
        <v>4110</v>
      </c>
      <c r="C39" s="8">
        <v>0.24951979899999999</v>
      </c>
      <c r="D39" s="9">
        <v>0.25800000000000001</v>
      </c>
      <c r="E39" s="9">
        <v>54.65</v>
      </c>
      <c r="F39" s="9">
        <v>0.7</v>
      </c>
      <c r="G39" s="9">
        <v>0.09</v>
      </c>
      <c r="H39" s="6">
        <v>1</v>
      </c>
      <c r="I39" s="9">
        <f t="shared" si="16"/>
        <v>0.7</v>
      </c>
      <c r="J39" s="9">
        <f t="shared" si="17"/>
        <v>0.09</v>
      </c>
      <c r="K39" s="6">
        <v>136</v>
      </c>
      <c r="L39" s="6">
        <f t="shared" si="2"/>
        <v>0.29317952583002499</v>
      </c>
      <c r="M39" s="6">
        <f t="shared" si="3"/>
        <v>362</v>
      </c>
      <c r="N39" s="6">
        <f t="shared" si="4"/>
        <v>1</v>
      </c>
      <c r="O39" s="11">
        <f t="shared" si="5"/>
        <v>0.1</v>
      </c>
    </row>
    <row r="40" spans="1:15">
      <c r="A40" s="6" t="s">
        <v>58</v>
      </c>
      <c r="B40" s="6">
        <v>4110</v>
      </c>
      <c r="C40" s="8">
        <v>11.7253194638</v>
      </c>
      <c r="D40" s="9">
        <v>0.25800000000000001</v>
      </c>
      <c r="E40" s="9">
        <v>54.65</v>
      </c>
      <c r="F40" s="9">
        <v>0.7</v>
      </c>
      <c r="G40" s="9">
        <v>0.09</v>
      </c>
      <c r="H40" s="6">
        <v>1</v>
      </c>
      <c r="I40" s="9">
        <f t="shared" si="16"/>
        <v>0.7</v>
      </c>
      <c r="J40" s="9">
        <f t="shared" si="17"/>
        <v>0.09</v>
      </c>
      <c r="K40" s="6">
        <v>6374</v>
      </c>
      <c r="L40" s="6">
        <f t="shared" si="2"/>
        <v>13.776957236978404</v>
      </c>
      <c r="M40" s="6">
        <f t="shared" si="3"/>
        <v>16994</v>
      </c>
      <c r="N40" s="6">
        <f t="shared" si="4"/>
        <v>26</v>
      </c>
      <c r="O40" s="11">
        <f t="shared" si="5"/>
        <v>3.4</v>
      </c>
    </row>
    <row r="41" spans="1:15">
      <c r="A41" s="6" t="s">
        <v>58</v>
      </c>
      <c r="B41" s="6">
        <v>4110</v>
      </c>
      <c r="C41" s="8">
        <v>1.0544023655999999</v>
      </c>
      <c r="D41" s="9">
        <v>0.41299999999999998</v>
      </c>
      <c r="E41" s="9">
        <v>54.65</v>
      </c>
      <c r="F41" s="9">
        <v>0.7</v>
      </c>
      <c r="G41" s="9">
        <v>0.09</v>
      </c>
      <c r="H41" s="6">
        <v>1</v>
      </c>
      <c r="I41" s="9">
        <f t="shared" si="16"/>
        <v>0.7</v>
      </c>
      <c r="J41" s="9">
        <f t="shared" si="17"/>
        <v>0.09</v>
      </c>
      <c r="K41" s="6">
        <v>3318</v>
      </c>
      <c r="L41" s="6">
        <f t="shared" si="2"/>
        <v>1.9831946560547096</v>
      </c>
      <c r="M41" s="6">
        <f t="shared" si="3"/>
        <v>2446</v>
      </c>
      <c r="N41" s="6">
        <f t="shared" si="4"/>
        <v>4</v>
      </c>
      <c r="O41" s="11">
        <f t="shared" si="5"/>
        <v>0.5</v>
      </c>
    </row>
    <row r="42" spans="1:15">
      <c r="A42" s="6" t="s">
        <v>58</v>
      </c>
      <c r="B42" s="6">
        <v>4110</v>
      </c>
      <c r="C42" s="8">
        <v>5.1321477800000001E-2</v>
      </c>
      <c r="D42" s="9">
        <v>0.41299999999999998</v>
      </c>
      <c r="E42" s="9">
        <v>54.65</v>
      </c>
      <c r="F42" s="9">
        <v>0.7</v>
      </c>
      <c r="G42" s="9">
        <v>0.09</v>
      </c>
      <c r="H42" s="6">
        <v>1</v>
      </c>
      <c r="I42" s="9">
        <f t="shared" si="16"/>
        <v>0.7</v>
      </c>
      <c r="J42" s="9">
        <f t="shared" si="17"/>
        <v>0.09</v>
      </c>
      <c r="K42" s="6">
        <v>552</v>
      </c>
      <c r="L42" s="6">
        <f t="shared" si="2"/>
        <v>9.6529070717584153E-2</v>
      </c>
      <c r="M42" s="6">
        <f t="shared" si="3"/>
        <v>119</v>
      </c>
      <c r="N42" s="6">
        <f t="shared" si="4"/>
        <v>0</v>
      </c>
      <c r="O42" s="11">
        <f t="shared" si="5"/>
        <v>0</v>
      </c>
    </row>
    <row r="43" spans="1:15">
      <c r="A43" s="6" t="s">
        <v>58</v>
      </c>
      <c r="B43" s="6">
        <v>1750</v>
      </c>
      <c r="C43" s="8">
        <v>0.14984077709999999</v>
      </c>
      <c r="D43" s="9">
        <v>0.752</v>
      </c>
      <c r="E43" s="9">
        <v>54.65</v>
      </c>
      <c r="F43" s="9">
        <v>1.8</v>
      </c>
      <c r="G43" s="9">
        <v>0.47799999999999998</v>
      </c>
      <c r="H43" s="6">
        <v>0</v>
      </c>
      <c r="I43" s="9">
        <f t="shared" ref="I43:I45" si="18">0.7*F43</f>
        <v>1.26</v>
      </c>
      <c r="J43" s="9">
        <f t="shared" ref="J43:J45" si="19">0.5*G43</f>
        <v>0.23899999999999999</v>
      </c>
      <c r="K43" s="6">
        <v>237</v>
      </c>
      <c r="L43" s="6">
        <f t="shared" si="2"/>
        <v>0.51316470402693992</v>
      </c>
      <c r="M43" s="6">
        <f t="shared" si="3"/>
        <v>633</v>
      </c>
      <c r="N43" s="6">
        <f t="shared" si="4"/>
        <v>2</v>
      </c>
      <c r="O43" s="11">
        <f t="shared" si="5"/>
        <v>0.3</v>
      </c>
    </row>
    <row r="44" spans="1:15">
      <c r="A44" s="6" t="s">
        <v>58</v>
      </c>
      <c r="B44" s="6">
        <v>1750</v>
      </c>
      <c r="C44" s="8">
        <v>0.11757319889999999</v>
      </c>
      <c r="D44" s="9">
        <v>0.752</v>
      </c>
      <c r="E44" s="9">
        <v>54.65</v>
      </c>
      <c r="F44" s="9">
        <v>1.8</v>
      </c>
      <c r="G44" s="9">
        <v>0.47799999999999998</v>
      </c>
      <c r="H44" s="6">
        <v>0</v>
      </c>
      <c r="I44" s="9">
        <f t="shared" si="18"/>
        <v>1.26</v>
      </c>
      <c r="J44" s="9">
        <f t="shared" si="19"/>
        <v>0.23899999999999999</v>
      </c>
      <c r="K44" s="6">
        <v>186</v>
      </c>
      <c r="L44" s="6">
        <f t="shared" si="2"/>
        <v>0.40265685337945994</v>
      </c>
      <c r="M44" s="6">
        <f t="shared" si="3"/>
        <v>497</v>
      </c>
      <c r="N44" s="6">
        <f t="shared" si="4"/>
        <v>1</v>
      </c>
      <c r="O44" s="11">
        <f t="shared" si="5"/>
        <v>0.3</v>
      </c>
    </row>
    <row r="45" spans="1:15">
      <c r="A45" s="6" t="s">
        <v>58</v>
      </c>
      <c r="B45" s="6">
        <v>1750</v>
      </c>
      <c r="C45" s="8">
        <v>9.4414291900000002E-2</v>
      </c>
      <c r="D45" s="9">
        <v>0.752</v>
      </c>
      <c r="E45" s="9">
        <v>54.65</v>
      </c>
      <c r="F45" s="9">
        <v>1.8</v>
      </c>
      <c r="G45" s="9">
        <v>0.47799999999999998</v>
      </c>
      <c r="H45" s="6">
        <v>0</v>
      </c>
      <c r="I45" s="9">
        <f t="shared" si="18"/>
        <v>1.26</v>
      </c>
      <c r="J45" s="9">
        <f t="shared" si="19"/>
        <v>0.23899999999999999</v>
      </c>
      <c r="K45" s="6">
        <v>150</v>
      </c>
      <c r="L45" s="6">
        <f t="shared" si="2"/>
        <v>0.32334377261299335</v>
      </c>
      <c r="M45" s="6">
        <f t="shared" si="3"/>
        <v>399</v>
      </c>
      <c r="N45" s="6">
        <f t="shared" si="4"/>
        <v>1</v>
      </c>
      <c r="O45" s="11">
        <f t="shared" si="5"/>
        <v>0.2</v>
      </c>
    </row>
    <row r="46" spans="1:15">
      <c r="A46" s="6" t="s">
        <v>58</v>
      </c>
      <c r="B46" s="6">
        <v>4110</v>
      </c>
      <c r="C46" s="8">
        <v>0.15555909239999999</v>
      </c>
      <c r="D46" s="9">
        <v>0.25800000000000001</v>
      </c>
      <c r="E46" s="9">
        <v>54.65</v>
      </c>
      <c r="F46" s="9">
        <v>0.7</v>
      </c>
      <c r="G46" s="9">
        <v>0.09</v>
      </c>
      <c r="H46" s="6">
        <v>1</v>
      </c>
      <c r="I46" s="9">
        <f t="shared" ref="I46:I50" si="20">F46</f>
        <v>0.7</v>
      </c>
      <c r="J46" s="9">
        <f t="shared" ref="J46:J50" si="21">G46</f>
        <v>0.09</v>
      </c>
      <c r="K46" s="6">
        <v>85</v>
      </c>
      <c r="L46" s="6">
        <f t="shared" si="2"/>
        <v>0.18277804459268998</v>
      </c>
      <c r="M46" s="6">
        <f t="shared" si="3"/>
        <v>225</v>
      </c>
      <c r="N46" s="6">
        <f t="shared" si="4"/>
        <v>0</v>
      </c>
      <c r="O46" s="11">
        <f t="shared" si="5"/>
        <v>0</v>
      </c>
    </row>
    <row r="47" spans="1:15">
      <c r="A47" s="6" t="s">
        <v>58</v>
      </c>
      <c r="B47" s="6">
        <v>4110</v>
      </c>
      <c r="C47" s="8">
        <v>0.13239817340000001</v>
      </c>
      <c r="D47" s="9">
        <v>0.25800000000000001</v>
      </c>
      <c r="E47" s="9">
        <v>54.65</v>
      </c>
      <c r="F47" s="9">
        <v>0.7</v>
      </c>
      <c r="G47" s="9">
        <v>0.09</v>
      </c>
      <c r="H47" s="6">
        <v>1</v>
      </c>
      <c r="I47" s="9">
        <f t="shared" si="20"/>
        <v>0.7</v>
      </c>
      <c r="J47" s="9">
        <f t="shared" si="21"/>
        <v>0.09</v>
      </c>
      <c r="K47" s="6">
        <v>72</v>
      </c>
      <c r="L47" s="6">
        <f t="shared" si="2"/>
        <v>0.15556454379066501</v>
      </c>
      <c r="M47" s="6">
        <f t="shared" si="3"/>
        <v>192</v>
      </c>
      <c r="N47" s="6">
        <f t="shared" si="4"/>
        <v>0</v>
      </c>
      <c r="O47" s="11">
        <f t="shared" si="5"/>
        <v>0</v>
      </c>
    </row>
    <row r="48" spans="1:15">
      <c r="A48" s="6" t="s">
        <v>58</v>
      </c>
      <c r="B48" s="6">
        <v>4110</v>
      </c>
      <c r="C48" s="8">
        <v>0.1001305953</v>
      </c>
      <c r="D48" s="9">
        <v>0.25800000000000001</v>
      </c>
      <c r="E48" s="9">
        <v>54.65</v>
      </c>
      <c r="F48" s="9">
        <v>0.7</v>
      </c>
      <c r="G48" s="9">
        <v>0.09</v>
      </c>
      <c r="H48" s="6">
        <v>1</v>
      </c>
      <c r="I48" s="9">
        <f t="shared" si="20"/>
        <v>0.7</v>
      </c>
      <c r="J48" s="9">
        <f t="shared" si="21"/>
        <v>0.09</v>
      </c>
      <c r="K48" s="6">
        <v>54</v>
      </c>
      <c r="L48" s="6">
        <f t="shared" si="2"/>
        <v>0.1176509462126175</v>
      </c>
      <c r="M48" s="6">
        <f t="shared" si="3"/>
        <v>145</v>
      </c>
      <c r="N48" s="6">
        <f t="shared" si="4"/>
        <v>0</v>
      </c>
      <c r="O48" s="11">
        <f t="shared" si="5"/>
        <v>0</v>
      </c>
    </row>
    <row r="49" spans="1:15">
      <c r="A49" s="6" t="s">
        <v>58</v>
      </c>
      <c r="B49" s="6">
        <v>1750</v>
      </c>
      <c r="C49" s="8">
        <v>0.119259725</v>
      </c>
      <c r="D49" s="9">
        <v>0.83599999999999997</v>
      </c>
      <c r="E49" s="9">
        <v>54.65</v>
      </c>
      <c r="F49" s="9">
        <v>1.8</v>
      </c>
      <c r="G49" s="9">
        <v>0.47799999999999998</v>
      </c>
      <c r="H49" s="6">
        <v>1</v>
      </c>
      <c r="I49" s="9">
        <f t="shared" si="20"/>
        <v>1.8</v>
      </c>
      <c r="J49" s="9">
        <f t="shared" si="21"/>
        <v>0.47799999999999998</v>
      </c>
      <c r="K49" s="6">
        <v>210</v>
      </c>
      <c r="L49" s="6">
        <f t="shared" si="2"/>
        <v>0.45405556333041663</v>
      </c>
      <c r="M49" s="6">
        <f t="shared" si="3"/>
        <v>560</v>
      </c>
      <c r="N49" s="6">
        <f t="shared" si="4"/>
        <v>2</v>
      </c>
      <c r="O49" s="11">
        <f t="shared" si="5"/>
        <v>0.6</v>
      </c>
    </row>
    <row r="50" spans="1:15">
      <c r="A50" s="6" t="s">
        <v>58</v>
      </c>
      <c r="B50" s="6">
        <v>4110</v>
      </c>
      <c r="C50" s="8">
        <v>2.7330321637999999</v>
      </c>
      <c r="D50" s="9">
        <v>0.41299999999999998</v>
      </c>
      <c r="E50" s="9">
        <v>54.65</v>
      </c>
      <c r="F50" s="9">
        <v>0.7</v>
      </c>
      <c r="G50" s="9">
        <v>0.09</v>
      </c>
      <c r="H50" s="6">
        <v>1</v>
      </c>
      <c r="I50" s="9">
        <f t="shared" si="20"/>
        <v>0.7</v>
      </c>
      <c r="J50" s="9">
        <f t="shared" si="21"/>
        <v>0.09</v>
      </c>
      <c r="K50" s="6">
        <v>2378</v>
      </c>
      <c r="L50" s="6">
        <f t="shared" si="2"/>
        <v>5.1404804834533087</v>
      </c>
      <c r="M50" s="6">
        <f t="shared" si="3"/>
        <v>6341</v>
      </c>
      <c r="N50" s="6">
        <f t="shared" si="4"/>
        <v>10</v>
      </c>
      <c r="O50" s="11">
        <f t="shared" si="5"/>
        <v>1.3</v>
      </c>
    </row>
    <row r="51" spans="1:15">
      <c r="A51" s="6" t="s">
        <v>58</v>
      </c>
      <c r="B51" s="6">
        <v>1750</v>
      </c>
      <c r="C51" s="8">
        <v>0.54227019279999999</v>
      </c>
      <c r="D51" s="9">
        <v>0.752</v>
      </c>
      <c r="E51" s="9">
        <v>54.65</v>
      </c>
      <c r="F51" s="9">
        <v>1.8</v>
      </c>
      <c r="G51" s="9">
        <v>0.47799999999999998</v>
      </c>
      <c r="H51" s="6">
        <v>0</v>
      </c>
      <c r="I51" s="9">
        <f>0.7*F51</f>
        <v>1.26</v>
      </c>
      <c r="J51" s="9">
        <f>0.5*G51</f>
        <v>0.23899999999999999</v>
      </c>
      <c r="K51" s="6">
        <v>859</v>
      </c>
      <c r="L51" s="6">
        <f t="shared" si="2"/>
        <v>1.8571308049552533</v>
      </c>
      <c r="M51" s="6">
        <f t="shared" si="3"/>
        <v>2291</v>
      </c>
      <c r="N51" s="6">
        <f t="shared" si="4"/>
        <v>6</v>
      </c>
      <c r="O51" s="11">
        <f t="shared" si="5"/>
        <v>1.2</v>
      </c>
    </row>
    <row r="52" spans="1:15">
      <c r="A52" s="6" t="s">
        <v>58</v>
      </c>
      <c r="B52" s="6">
        <v>4110</v>
      </c>
      <c r="C52" s="8">
        <v>0.45762938050000002</v>
      </c>
      <c r="D52" s="9">
        <v>0.25800000000000001</v>
      </c>
      <c r="E52" s="9">
        <v>54.65</v>
      </c>
      <c r="F52" s="9">
        <v>0.7</v>
      </c>
      <c r="G52" s="9">
        <v>0.09</v>
      </c>
      <c r="H52" s="6">
        <v>1</v>
      </c>
      <c r="I52" s="9">
        <f t="shared" ref="I52:I59" si="22">F52</f>
        <v>0.7</v>
      </c>
      <c r="J52" s="9">
        <f t="shared" ref="J52:J59" si="23">G52</f>
        <v>0.09</v>
      </c>
      <c r="K52" s="6">
        <v>249</v>
      </c>
      <c r="L52" s="6">
        <f t="shared" si="2"/>
        <v>0.5377030813529875</v>
      </c>
      <c r="M52" s="6">
        <f t="shared" si="3"/>
        <v>663</v>
      </c>
      <c r="N52" s="6">
        <f t="shared" si="4"/>
        <v>1</v>
      </c>
      <c r="O52" s="11">
        <f t="shared" si="5"/>
        <v>0.1</v>
      </c>
    </row>
    <row r="53" spans="1:15">
      <c r="A53" s="6" t="s">
        <v>58</v>
      </c>
      <c r="B53" s="6">
        <v>1750</v>
      </c>
      <c r="C53" s="8">
        <v>8.0496372466999997</v>
      </c>
      <c r="D53" s="9">
        <v>0.72399999999999998</v>
      </c>
      <c r="E53" s="9">
        <v>54.65</v>
      </c>
      <c r="F53" s="9">
        <v>1.8</v>
      </c>
      <c r="G53" s="9">
        <v>0.47799999999999998</v>
      </c>
      <c r="H53" s="6">
        <v>1</v>
      </c>
      <c r="I53" s="9">
        <f t="shared" si="22"/>
        <v>1.8</v>
      </c>
      <c r="J53" s="9">
        <f t="shared" si="23"/>
        <v>0.47799999999999998</v>
      </c>
      <c r="K53" s="6">
        <v>12280</v>
      </c>
      <c r="L53" s="6">
        <f t="shared" si="2"/>
        <v>26.541398090440016</v>
      </c>
      <c r="M53" s="6">
        <f t="shared" si="3"/>
        <v>32738</v>
      </c>
      <c r="N53" s="6">
        <f t="shared" si="4"/>
        <v>130</v>
      </c>
      <c r="O53" s="11">
        <f t="shared" si="5"/>
        <v>34.5</v>
      </c>
    </row>
    <row r="54" spans="1:15">
      <c r="A54" s="6" t="s">
        <v>58</v>
      </c>
      <c r="B54" s="6">
        <v>1750</v>
      </c>
      <c r="C54" s="8">
        <v>5.5526123929000004</v>
      </c>
      <c r="D54" s="9">
        <v>0.76800000000000002</v>
      </c>
      <c r="E54" s="9">
        <v>54.65</v>
      </c>
      <c r="F54" s="9">
        <v>1.8</v>
      </c>
      <c r="G54" s="9">
        <v>0.47799999999999998</v>
      </c>
      <c r="H54" s="6">
        <v>1</v>
      </c>
      <c r="I54" s="9">
        <f t="shared" si="22"/>
        <v>1.8</v>
      </c>
      <c r="J54" s="9">
        <f t="shared" si="23"/>
        <v>0.47799999999999998</v>
      </c>
      <c r="K54" s="6">
        <v>12247</v>
      </c>
      <c r="L54" s="6">
        <f t="shared" si="2"/>
        <v>19.420817105407043</v>
      </c>
      <c r="M54" s="6">
        <f t="shared" si="3"/>
        <v>23955</v>
      </c>
      <c r="N54" s="6">
        <f t="shared" si="4"/>
        <v>95</v>
      </c>
      <c r="O54" s="11">
        <f t="shared" si="5"/>
        <v>25.2</v>
      </c>
    </row>
    <row r="55" spans="1:15">
      <c r="A55" s="6" t="s">
        <v>58</v>
      </c>
      <c r="B55" s="6">
        <v>4110</v>
      </c>
      <c r="C55" s="8">
        <v>0.18745272960000001</v>
      </c>
      <c r="D55" s="9">
        <v>0.25800000000000001</v>
      </c>
      <c r="E55" s="9">
        <v>54.65</v>
      </c>
      <c r="F55" s="9">
        <v>0.7</v>
      </c>
      <c r="G55" s="9">
        <v>0.09</v>
      </c>
      <c r="H55" s="6">
        <v>1</v>
      </c>
      <c r="I55" s="9">
        <f t="shared" si="22"/>
        <v>0.7</v>
      </c>
      <c r="J55" s="9">
        <f t="shared" si="23"/>
        <v>0.09</v>
      </c>
      <c r="K55" s="6">
        <v>102</v>
      </c>
      <c r="L55" s="6">
        <f t="shared" si="2"/>
        <v>0.22025227096176</v>
      </c>
      <c r="M55" s="6">
        <f t="shared" si="3"/>
        <v>272</v>
      </c>
      <c r="N55" s="6">
        <f t="shared" si="4"/>
        <v>0</v>
      </c>
      <c r="O55" s="11">
        <f t="shared" si="5"/>
        <v>0.1</v>
      </c>
    </row>
    <row r="56" spans="1:15">
      <c r="A56" s="6" t="s">
        <v>58</v>
      </c>
      <c r="B56" s="6">
        <v>1750</v>
      </c>
      <c r="C56" s="8">
        <v>1.3220635111000001</v>
      </c>
      <c r="D56" s="9">
        <v>0.68</v>
      </c>
      <c r="E56" s="9">
        <v>54.65</v>
      </c>
      <c r="F56" s="9">
        <v>1.8</v>
      </c>
      <c r="G56" s="9">
        <v>0.47799999999999998</v>
      </c>
      <c r="H56" s="6">
        <v>1</v>
      </c>
      <c r="I56" s="9">
        <f t="shared" si="22"/>
        <v>1.8</v>
      </c>
      <c r="J56" s="9">
        <f t="shared" si="23"/>
        <v>0.47799999999999998</v>
      </c>
      <c r="K56" s="6">
        <v>1894</v>
      </c>
      <c r="L56" s="6">
        <f t="shared" si="2"/>
        <v>4.0942103499581837</v>
      </c>
      <c r="M56" s="6">
        <f t="shared" si="3"/>
        <v>5050</v>
      </c>
      <c r="N56" s="6">
        <f t="shared" si="4"/>
        <v>20</v>
      </c>
      <c r="O56" s="11">
        <f t="shared" si="5"/>
        <v>5.3</v>
      </c>
    </row>
    <row r="57" spans="1:15">
      <c r="A57" s="6" t="s">
        <v>58</v>
      </c>
      <c r="B57" s="6">
        <v>1750</v>
      </c>
      <c r="C57" s="8">
        <v>1.9637981567</v>
      </c>
      <c r="D57" s="9">
        <v>0.72399999999999998</v>
      </c>
      <c r="E57" s="9">
        <v>54.65</v>
      </c>
      <c r="F57" s="9">
        <v>1.8</v>
      </c>
      <c r="G57" s="9">
        <v>0.47799999999999998</v>
      </c>
      <c r="H57" s="6">
        <v>1</v>
      </c>
      <c r="I57" s="9">
        <f t="shared" si="22"/>
        <v>1.8</v>
      </c>
      <c r="J57" s="9">
        <f t="shared" si="23"/>
        <v>0.47799999999999998</v>
      </c>
      <c r="K57" s="6">
        <v>2996</v>
      </c>
      <c r="L57" s="6">
        <f t="shared" si="2"/>
        <v>6.4750680122405191</v>
      </c>
      <c r="M57" s="6">
        <f t="shared" si="3"/>
        <v>7987</v>
      </c>
      <c r="N57" s="6">
        <f t="shared" si="4"/>
        <v>32</v>
      </c>
      <c r="O57" s="11">
        <f t="shared" si="5"/>
        <v>8.4</v>
      </c>
    </row>
    <row r="58" spans="1:15">
      <c r="A58" s="6" t="s">
        <v>58</v>
      </c>
      <c r="B58" s="6">
        <v>1750</v>
      </c>
      <c r="C58" s="8">
        <v>1.3376771855</v>
      </c>
      <c r="D58" s="9">
        <v>0.76800000000000002</v>
      </c>
      <c r="E58" s="9">
        <v>54.65</v>
      </c>
      <c r="F58" s="9">
        <v>1.8</v>
      </c>
      <c r="G58" s="9">
        <v>0.47799999999999998</v>
      </c>
      <c r="H58" s="6">
        <v>1</v>
      </c>
      <c r="I58" s="9">
        <f t="shared" si="22"/>
        <v>1.8</v>
      </c>
      <c r="J58" s="9">
        <f t="shared" si="23"/>
        <v>0.47799999999999998</v>
      </c>
      <c r="K58" s="6">
        <v>2165</v>
      </c>
      <c r="L58" s="6">
        <f t="shared" si="2"/>
        <v>4.6786597240048007</v>
      </c>
      <c r="M58" s="6">
        <f t="shared" si="3"/>
        <v>5771</v>
      </c>
      <c r="N58" s="6">
        <f t="shared" si="4"/>
        <v>23</v>
      </c>
      <c r="O58" s="11">
        <f t="shared" si="5"/>
        <v>6.1</v>
      </c>
    </row>
    <row r="59" spans="1:15">
      <c r="A59" s="6" t="s">
        <v>58</v>
      </c>
      <c r="B59" s="6">
        <v>1750</v>
      </c>
      <c r="C59" s="8">
        <v>25.888312789</v>
      </c>
      <c r="D59" s="9">
        <v>0.72399999999999998</v>
      </c>
      <c r="E59" s="9">
        <v>54.65</v>
      </c>
      <c r="F59" s="9">
        <v>1.8</v>
      </c>
      <c r="G59" s="9">
        <v>0.47799999999999998</v>
      </c>
      <c r="H59" s="6">
        <v>1</v>
      </c>
      <c r="I59" s="9">
        <f t="shared" si="22"/>
        <v>1.8</v>
      </c>
      <c r="J59" s="9">
        <f t="shared" si="23"/>
        <v>0.47799999999999998</v>
      </c>
      <c r="K59" s="6">
        <v>39493</v>
      </c>
      <c r="L59" s="6">
        <f t="shared" si="2"/>
        <v>85.359376399770625</v>
      </c>
      <c r="M59" s="6">
        <f t="shared" si="3"/>
        <v>105289</v>
      </c>
      <c r="N59" s="6">
        <f t="shared" si="4"/>
        <v>418</v>
      </c>
      <c r="O59" s="11">
        <f t="shared" si="5"/>
        <v>111</v>
      </c>
    </row>
    <row r="60" spans="1:15">
      <c r="A60" s="6" t="s">
        <v>58</v>
      </c>
      <c r="B60" s="6">
        <v>1750</v>
      </c>
      <c r="C60" s="8">
        <v>5.6060161999999997E-2</v>
      </c>
      <c r="D60" s="9">
        <v>0.752</v>
      </c>
      <c r="E60" s="9">
        <v>54.65</v>
      </c>
      <c r="F60" s="9">
        <v>1.8</v>
      </c>
      <c r="G60" s="9">
        <v>0.47799999999999998</v>
      </c>
      <c r="H60" s="6">
        <v>0</v>
      </c>
      <c r="I60" s="9">
        <f>0.7*F60</f>
        <v>1.26</v>
      </c>
      <c r="J60" s="9">
        <f>0.5*G60</f>
        <v>0.23899999999999999</v>
      </c>
      <c r="K60" s="6">
        <v>89</v>
      </c>
      <c r="L60" s="6">
        <f t="shared" si="2"/>
        <v>0.19199110547346665</v>
      </c>
      <c r="M60" s="6">
        <f t="shared" si="3"/>
        <v>237</v>
      </c>
      <c r="N60" s="6">
        <f t="shared" si="4"/>
        <v>1</v>
      </c>
      <c r="O60" s="11">
        <f t="shared" si="5"/>
        <v>0.1</v>
      </c>
    </row>
    <row r="61" spans="1:15">
      <c r="A61" s="6" t="s">
        <v>58</v>
      </c>
      <c r="B61" s="6">
        <v>1750</v>
      </c>
      <c r="C61" s="8">
        <v>4.6397726700000003E-2</v>
      </c>
      <c r="D61" s="9">
        <v>0.72399999999999998</v>
      </c>
      <c r="E61" s="9">
        <v>54.65</v>
      </c>
      <c r="F61" s="9">
        <v>1.8</v>
      </c>
      <c r="G61" s="9">
        <v>0.47799999999999998</v>
      </c>
      <c r="H61" s="6">
        <v>1</v>
      </c>
      <c r="I61" s="9">
        <f t="shared" ref="I61:I63" si="24">F61</f>
        <v>1.8</v>
      </c>
      <c r="J61" s="9">
        <f t="shared" ref="J61:J63" si="25">G61</f>
        <v>0.47799999999999998</v>
      </c>
      <c r="K61" s="6">
        <v>71</v>
      </c>
      <c r="L61" s="6">
        <f t="shared" si="2"/>
        <v>0.15298335777068503</v>
      </c>
      <c r="M61" s="6">
        <f t="shared" si="3"/>
        <v>189</v>
      </c>
      <c r="N61" s="6">
        <f t="shared" si="4"/>
        <v>1</v>
      </c>
      <c r="O61" s="11">
        <f t="shared" si="5"/>
        <v>0.2</v>
      </c>
    </row>
    <row r="62" spans="1:15">
      <c r="A62" s="6" t="s">
        <v>58</v>
      </c>
      <c r="B62" s="6">
        <v>4110</v>
      </c>
      <c r="C62" s="8">
        <v>0.1708955704</v>
      </c>
      <c r="D62" s="9">
        <v>0.25800000000000001</v>
      </c>
      <c r="E62" s="9">
        <v>54.65</v>
      </c>
      <c r="F62" s="9">
        <v>0.7</v>
      </c>
      <c r="G62" s="9">
        <v>0.09</v>
      </c>
      <c r="H62" s="6">
        <v>1</v>
      </c>
      <c r="I62" s="9">
        <f t="shared" si="24"/>
        <v>0.7</v>
      </c>
      <c r="J62" s="9">
        <f t="shared" si="25"/>
        <v>0.09</v>
      </c>
      <c r="K62" s="6">
        <v>93</v>
      </c>
      <c r="L62" s="6">
        <f t="shared" si="2"/>
        <v>0.20079802283074</v>
      </c>
      <c r="M62" s="6">
        <f t="shared" si="3"/>
        <v>248</v>
      </c>
      <c r="N62" s="6">
        <f t="shared" si="4"/>
        <v>0</v>
      </c>
      <c r="O62" s="11">
        <f t="shared" si="5"/>
        <v>0</v>
      </c>
    </row>
    <row r="63" spans="1:15">
      <c r="A63" s="6" t="s">
        <v>58</v>
      </c>
      <c r="B63" s="6">
        <v>4110</v>
      </c>
      <c r="C63" s="8">
        <v>9.5510052100000006E-2</v>
      </c>
      <c r="D63" s="9">
        <v>0.41299999999999998</v>
      </c>
      <c r="E63" s="9">
        <v>54.65</v>
      </c>
      <c r="F63" s="9">
        <v>0.7</v>
      </c>
      <c r="G63" s="9">
        <v>0.09</v>
      </c>
      <c r="H63" s="6">
        <v>1</v>
      </c>
      <c r="I63" s="9">
        <f t="shared" si="24"/>
        <v>0.7</v>
      </c>
      <c r="J63" s="9">
        <f t="shared" si="25"/>
        <v>0.09</v>
      </c>
      <c r="K63" s="6">
        <v>83</v>
      </c>
      <c r="L63" s="6">
        <f t="shared" si="2"/>
        <v>0.17964207128503706</v>
      </c>
      <c r="M63" s="6">
        <f t="shared" si="3"/>
        <v>222</v>
      </c>
      <c r="N63" s="6">
        <f t="shared" si="4"/>
        <v>0</v>
      </c>
      <c r="O63" s="11">
        <f t="shared" si="5"/>
        <v>0</v>
      </c>
    </row>
    <row r="64" spans="1:15">
      <c r="A64" s="6" t="s">
        <v>58</v>
      </c>
      <c r="B64" s="6">
        <v>1750</v>
      </c>
      <c r="C64" s="8">
        <v>6.4245440099999995E-2</v>
      </c>
      <c r="D64" s="9">
        <v>0.752</v>
      </c>
      <c r="E64" s="9">
        <v>54.65</v>
      </c>
      <c r="F64" s="9">
        <v>1.8</v>
      </c>
      <c r="G64" s="9">
        <v>0.47799999999999998</v>
      </c>
      <c r="H64" s="6">
        <v>0</v>
      </c>
      <c r="I64" s="9">
        <f>0.7*F64</f>
        <v>1.26</v>
      </c>
      <c r="J64" s="9">
        <f>0.5*G64</f>
        <v>0.23899999999999999</v>
      </c>
      <c r="K64" s="6">
        <v>102</v>
      </c>
      <c r="L64" s="6">
        <f t="shared" si="2"/>
        <v>0.22002350022513997</v>
      </c>
      <c r="M64" s="6">
        <f t="shared" si="3"/>
        <v>271</v>
      </c>
      <c r="N64" s="6">
        <f t="shared" si="4"/>
        <v>1</v>
      </c>
      <c r="O64" s="11">
        <f t="shared" si="5"/>
        <v>0.1</v>
      </c>
    </row>
    <row r="65" spans="1:15">
      <c r="A65" s="6" t="s">
        <v>58</v>
      </c>
      <c r="B65" s="6">
        <v>4110</v>
      </c>
      <c r="C65" s="8">
        <v>1.30048152E-2</v>
      </c>
      <c r="D65" s="9">
        <v>0.41299999999999998</v>
      </c>
      <c r="E65" s="9">
        <v>54.65</v>
      </c>
      <c r="F65" s="9">
        <v>0.7</v>
      </c>
      <c r="G65" s="9">
        <v>0.09</v>
      </c>
      <c r="H65" s="6">
        <v>1</v>
      </c>
      <c r="I65" s="9">
        <f t="shared" ref="I65:I66" si="26">F65</f>
        <v>0.7</v>
      </c>
      <c r="J65" s="9">
        <f t="shared" ref="J65:J66" si="27">G65</f>
        <v>0.09</v>
      </c>
      <c r="K65" s="6">
        <v>11</v>
      </c>
      <c r="L65" s="6">
        <f t="shared" si="2"/>
        <v>2.4460377602569999E-2</v>
      </c>
      <c r="M65" s="6">
        <f t="shared" si="3"/>
        <v>30</v>
      </c>
      <c r="N65" s="6">
        <f t="shared" si="4"/>
        <v>0</v>
      </c>
      <c r="O65" s="11">
        <f t="shared" si="5"/>
        <v>0</v>
      </c>
    </row>
    <row r="66" spans="1:15">
      <c r="A66" s="6" t="s">
        <v>58</v>
      </c>
      <c r="B66" s="6">
        <v>4110</v>
      </c>
      <c r="C66" s="8">
        <v>0.61878739110000003</v>
      </c>
      <c r="D66" s="9">
        <v>0.41299999999999998</v>
      </c>
      <c r="E66" s="9">
        <v>54.65</v>
      </c>
      <c r="F66" s="9">
        <v>0.7</v>
      </c>
      <c r="G66" s="9">
        <v>0.09</v>
      </c>
      <c r="H66" s="6">
        <v>1</v>
      </c>
      <c r="I66" s="9">
        <f t="shared" si="26"/>
        <v>0.7</v>
      </c>
      <c r="J66" s="9">
        <f t="shared" si="27"/>
        <v>0.09</v>
      </c>
      <c r="K66" s="6">
        <v>538</v>
      </c>
      <c r="L66" s="6">
        <f t="shared" si="2"/>
        <v>1.1638591559544162</v>
      </c>
      <c r="M66" s="6">
        <f t="shared" si="3"/>
        <v>1436</v>
      </c>
      <c r="N66" s="6">
        <f t="shared" si="4"/>
        <v>2</v>
      </c>
      <c r="O66" s="11">
        <f t="shared" si="5"/>
        <v>0.3</v>
      </c>
    </row>
    <row r="67" spans="1:15">
      <c r="A67" s="6" t="s">
        <v>58</v>
      </c>
      <c r="B67" s="6">
        <v>1750</v>
      </c>
      <c r="C67" s="8">
        <v>0.1195535361</v>
      </c>
      <c r="D67" s="9">
        <v>0.72399999999999998</v>
      </c>
      <c r="E67" s="9">
        <v>54.65</v>
      </c>
      <c r="F67" s="9">
        <v>1.8</v>
      </c>
      <c r="G67" s="9">
        <v>0.47799999999999998</v>
      </c>
      <c r="H67" s="6">
        <v>0</v>
      </c>
      <c r="I67" s="9">
        <f t="shared" ref="I67:I69" si="28">0.7*F67</f>
        <v>1.26</v>
      </c>
      <c r="J67" s="9">
        <f t="shared" ref="J67:J69" si="29">0.5*G67</f>
        <v>0.23899999999999999</v>
      </c>
      <c r="K67" s="6">
        <v>182</v>
      </c>
      <c r="L67" s="6">
        <f t="shared" ref="L67:L130" si="30">(E67*D67*C67)/12</f>
        <v>0.39419391178785501</v>
      </c>
      <c r="M67" s="6">
        <f t="shared" ref="M67:M130" si="31">ROUND(E67*D67*C67*102.79,0)</f>
        <v>486</v>
      </c>
      <c r="N67" s="6">
        <f t="shared" ref="N67:N130" si="32">ROUND(I67*M67*0.002205,0)</f>
        <v>1</v>
      </c>
      <c r="O67" s="11">
        <f t="shared" ref="O67:O130" si="33">ROUND(J67*M67*0.002205,1)</f>
        <v>0.3</v>
      </c>
    </row>
    <row r="68" spans="1:15">
      <c r="A68" s="6" t="s">
        <v>58</v>
      </c>
      <c r="B68" s="6">
        <v>1750</v>
      </c>
      <c r="C68" s="8">
        <v>7.9397801599999998E-2</v>
      </c>
      <c r="D68" s="9">
        <v>0.752</v>
      </c>
      <c r="E68" s="9">
        <v>54.65</v>
      </c>
      <c r="F68" s="9">
        <v>1.8</v>
      </c>
      <c r="G68" s="9">
        <v>0.47799999999999998</v>
      </c>
      <c r="H68" s="6">
        <v>0</v>
      </c>
      <c r="I68" s="9">
        <f t="shared" si="28"/>
        <v>1.26</v>
      </c>
      <c r="J68" s="9">
        <f t="shared" si="29"/>
        <v>0.23899999999999999</v>
      </c>
      <c r="K68" s="6">
        <v>126</v>
      </c>
      <c r="L68" s="6">
        <f t="shared" si="30"/>
        <v>0.27191629773290665</v>
      </c>
      <c r="M68" s="6">
        <f t="shared" si="31"/>
        <v>335</v>
      </c>
      <c r="N68" s="6">
        <f t="shared" si="32"/>
        <v>1</v>
      </c>
      <c r="O68" s="11">
        <f t="shared" si="33"/>
        <v>0.2</v>
      </c>
    </row>
    <row r="69" spans="1:15">
      <c r="A69" s="6" t="s">
        <v>58</v>
      </c>
      <c r="B69" s="6">
        <v>1750</v>
      </c>
      <c r="C69" s="8">
        <v>1.4998423179</v>
      </c>
      <c r="D69" s="9">
        <v>0.72399999999999998</v>
      </c>
      <c r="E69" s="9">
        <v>54.65</v>
      </c>
      <c r="F69" s="9">
        <v>1.8</v>
      </c>
      <c r="G69" s="9">
        <v>0.47799999999999998</v>
      </c>
      <c r="H69" s="6">
        <v>0</v>
      </c>
      <c r="I69" s="9">
        <f t="shared" si="28"/>
        <v>1.26</v>
      </c>
      <c r="J69" s="9">
        <f t="shared" si="29"/>
        <v>0.23899999999999999</v>
      </c>
      <c r="K69" s="6">
        <v>2288</v>
      </c>
      <c r="L69" s="6">
        <f t="shared" si="30"/>
        <v>4.9453050879518452</v>
      </c>
      <c r="M69" s="6">
        <f t="shared" si="31"/>
        <v>6100</v>
      </c>
      <c r="N69" s="6">
        <f t="shared" si="32"/>
        <v>17</v>
      </c>
      <c r="O69" s="11">
        <f t="shared" si="33"/>
        <v>3.2</v>
      </c>
    </row>
    <row r="70" spans="1:15">
      <c r="A70" s="6" t="s">
        <v>58</v>
      </c>
      <c r="B70" s="6">
        <v>4110</v>
      </c>
      <c r="C70" s="8">
        <v>3.8891052136000002</v>
      </c>
      <c r="D70" s="9">
        <v>0.41299999999999998</v>
      </c>
      <c r="E70" s="9">
        <v>54.65</v>
      </c>
      <c r="F70" s="9">
        <v>0.7</v>
      </c>
      <c r="G70" s="9">
        <v>0.09</v>
      </c>
      <c r="H70" s="6">
        <v>1</v>
      </c>
      <c r="I70" s="9">
        <f t="shared" ref="I70:I72" si="34">F70</f>
        <v>0.7</v>
      </c>
      <c r="J70" s="9">
        <f t="shared" ref="J70:J72" si="35">G70</f>
        <v>0.09</v>
      </c>
      <c r="K70" s="6">
        <v>3384</v>
      </c>
      <c r="L70" s="6">
        <f t="shared" si="30"/>
        <v>7.3149045640248431</v>
      </c>
      <c r="M70" s="6">
        <f t="shared" si="31"/>
        <v>9023</v>
      </c>
      <c r="N70" s="6">
        <f t="shared" si="32"/>
        <v>14</v>
      </c>
      <c r="O70" s="11">
        <f t="shared" si="33"/>
        <v>1.8</v>
      </c>
    </row>
    <row r="71" spans="1:15">
      <c r="A71" s="6" t="s">
        <v>58</v>
      </c>
      <c r="B71" s="6">
        <v>4110</v>
      </c>
      <c r="C71" s="8">
        <v>1.38918275E-2</v>
      </c>
      <c r="D71" s="9">
        <v>0.25800000000000001</v>
      </c>
      <c r="E71" s="9">
        <v>54.65</v>
      </c>
      <c r="F71" s="9">
        <v>0.7</v>
      </c>
      <c r="G71" s="9">
        <v>0.09</v>
      </c>
      <c r="H71" s="6">
        <v>1</v>
      </c>
      <c r="I71" s="9">
        <f t="shared" si="34"/>
        <v>0.7</v>
      </c>
      <c r="J71" s="9">
        <f t="shared" si="35"/>
        <v>0.09</v>
      </c>
      <c r="K71" s="6">
        <v>8</v>
      </c>
      <c r="L71" s="6">
        <f t="shared" si="30"/>
        <v>1.6322550016812501E-2</v>
      </c>
      <c r="M71" s="6">
        <f t="shared" si="31"/>
        <v>20</v>
      </c>
      <c r="N71" s="6">
        <f t="shared" si="32"/>
        <v>0</v>
      </c>
      <c r="O71" s="11">
        <f t="shared" si="33"/>
        <v>0</v>
      </c>
    </row>
    <row r="72" spans="1:15">
      <c r="A72" s="6" t="s">
        <v>58</v>
      </c>
      <c r="B72" s="6">
        <v>4110</v>
      </c>
      <c r="C72" s="8">
        <v>1.6607881993</v>
      </c>
      <c r="D72" s="9">
        <v>0.25800000000000001</v>
      </c>
      <c r="E72" s="9">
        <v>54.65</v>
      </c>
      <c r="F72" s="9">
        <v>0.7</v>
      </c>
      <c r="G72" s="9">
        <v>0.09</v>
      </c>
      <c r="H72" s="6">
        <v>1</v>
      </c>
      <c r="I72" s="9">
        <f t="shared" si="34"/>
        <v>0.7</v>
      </c>
      <c r="J72" s="9">
        <f t="shared" si="35"/>
        <v>0.09</v>
      </c>
      <c r="K72" s="6">
        <v>903</v>
      </c>
      <c r="L72" s="6">
        <f t="shared" si="30"/>
        <v>1.9513846144725175</v>
      </c>
      <c r="M72" s="6">
        <f t="shared" si="31"/>
        <v>2407</v>
      </c>
      <c r="N72" s="6">
        <f t="shared" si="32"/>
        <v>4</v>
      </c>
      <c r="O72" s="11">
        <f t="shared" si="33"/>
        <v>0.5</v>
      </c>
    </row>
    <row r="73" spans="1:15">
      <c r="A73" s="6" t="s">
        <v>58</v>
      </c>
      <c r="B73" s="6">
        <v>1750</v>
      </c>
      <c r="C73" s="8">
        <v>7.6588899500000002E-2</v>
      </c>
      <c r="D73" s="9">
        <v>0.752</v>
      </c>
      <c r="E73" s="9">
        <v>54.65</v>
      </c>
      <c r="F73" s="9">
        <v>1.8</v>
      </c>
      <c r="G73" s="9">
        <v>0.47799999999999998</v>
      </c>
      <c r="H73" s="6">
        <v>0</v>
      </c>
      <c r="I73" s="9">
        <f>0.7*F73</f>
        <v>1.26</v>
      </c>
      <c r="J73" s="9">
        <f>0.5*G73</f>
        <v>0.23899999999999999</v>
      </c>
      <c r="K73" s="6">
        <v>121</v>
      </c>
      <c r="L73" s="6">
        <f t="shared" si="30"/>
        <v>0.26229655708096672</v>
      </c>
      <c r="M73" s="6">
        <f t="shared" si="31"/>
        <v>324</v>
      </c>
      <c r="N73" s="6">
        <f t="shared" si="32"/>
        <v>1</v>
      </c>
      <c r="O73" s="11">
        <f t="shared" si="33"/>
        <v>0.2</v>
      </c>
    </row>
    <row r="74" spans="1:15">
      <c r="A74" s="6" t="s">
        <v>58</v>
      </c>
      <c r="B74" s="6">
        <v>1750</v>
      </c>
      <c r="C74" s="8">
        <v>0.48544286450000002</v>
      </c>
      <c r="D74" s="9">
        <v>0.76800000000000002</v>
      </c>
      <c r="E74" s="9">
        <v>54.65</v>
      </c>
      <c r="F74" s="9">
        <v>1.8</v>
      </c>
      <c r="G74" s="9">
        <v>0.47799999999999998</v>
      </c>
      <c r="H74" s="6">
        <v>1</v>
      </c>
      <c r="I74" s="9">
        <f t="shared" ref="I74:I75" si="36">F74</f>
        <v>1.8</v>
      </c>
      <c r="J74" s="9">
        <f t="shared" ref="J74:J75" si="37">G74</f>
        <v>0.47799999999999998</v>
      </c>
      <c r="K74" s="6">
        <v>786</v>
      </c>
      <c r="L74" s="6">
        <f t="shared" si="30"/>
        <v>1.6978849628752002</v>
      </c>
      <c r="M74" s="6">
        <f t="shared" si="31"/>
        <v>2094</v>
      </c>
      <c r="N74" s="6">
        <f t="shared" si="32"/>
        <v>8</v>
      </c>
      <c r="O74" s="11">
        <f t="shared" si="33"/>
        <v>2.2000000000000002</v>
      </c>
    </row>
    <row r="75" spans="1:15">
      <c r="A75" s="6" t="s">
        <v>58</v>
      </c>
      <c r="B75" s="6">
        <v>1750</v>
      </c>
      <c r="C75" s="8">
        <v>1.4024906963999999</v>
      </c>
      <c r="D75" s="9">
        <v>0.72399999999999998</v>
      </c>
      <c r="E75" s="9">
        <v>54.65</v>
      </c>
      <c r="F75" s="9">
        <v>1.8</v>
      </c>
      <c r="G75" s="9">
        <v>0.47799999999999998</v>
      </c>
      <c r="H75" s="6">
        <v>1</v>
      </c>
      <c r="I75" s="9">
        <f t="shared" si="36"/>
        <v>1.8</v>
      </c>
      <c r="J75" s="9">
        <f t="shared" si="37"/>
        <v>0.47799999999999998</v>
      </c>
      <c r="K75" s="6">
        <v>2140</v>
      </c>
      <c r="L75" s="6">
        <f t="shared" si="30"/>
        <v>4.6243156990150203</v>
      </c>
      <c r="M75" s="6">
        <f t="shared" si="31"/>
        <v>5704</v>
      </c>
      <c r="N75" s="6">
        <f t="shared" si="32"/>
        <v>23</v>
      </c>
      <c r="O75" s="11">
        <f t="shared" si="33"/>
        <v>6</v>
      </c>
    </row>
    <row r="76" spans="1:15">
      <c r="A76" s="6" t="s">
        <v>58</v>
      </c>
      <c r="B76" s="6">
        <v>1750</v>
      </c>
      <c r="C76" s="8">
        <v>3.8139061699999997E-2</v>
      </c>
      <c r="D76" s="9">
        <v>0.752</v>
      </c>
      <c r="E76" s="9">
        <v>54.65</v>
      </c>
      <c r="F76" s="9">
        <v>1.8</v>
      </c>
      <c r="G76" s="9">
        <v>0.47799999999999998</v>
      </c>
      <c r="H76" s="6">
        <v>0</v>
      </c>
      <c r="I76" s="9">
        <f t="shared" ref="I76:I77" si="38">0.7*F76</f>
        <v>1.26</v>
      </c>
      <c r="J76" s="9">
        <f t="shared" ref="J76:J77" si="39">0.5*G76</f>
        <v>0.23899999999999999</v>
      </c>
      <c r="K76" s="6">
        <v>60</v>
      </c>
      <c r="L76" s="6">
        <f t="shared" si="30"/>
        <v>0.13061611590604666</v>
      </c>
      <c r="M76" s="6">
        <f t="shared" si="31"/>
        <v>161</v>
      </c>
      <c r="N76" s="6">
        <f t="shared" si="32"/>
        <v>0</v>
      </c>
      <c r="O76" s="11">
        <f t="shared" si="33"/>
        <v>0.1</v>
      </c>
    </row>
    <row r="77" spans="1:15">
      <c r="A77" s="6" t="s">
        <v>58</v>
      </c>
      <c r="B77" s="6">
        <v>1750</v>
      </c>
      <c r="C77" s="8">
        <v>4.4582212400000001E-2</v>
      </c>
      <c r="D77" s="9">
        <v>0.83599999999999997</v>
      </c>
      <c r="E77" s="9">
        <v>54.65</v>
      </c>
      <c r="F77" s="9">
        <v>1.8</v>
      </c>
      <c r="G77" s="9">
        <v>0.47799999999999998</v>
      </c>
      <c r="H77" s="6">
        <v>0</v>
      </c>
      <c r="I77" s="9">
        <f t="shared" si="38"/>
        <v>1.26</v>
      </c>
      <c r="J77" s="9">
        <f t="shared" si="39"/>
        <v>0.23899999999999999</v>
      </c>
      <c r="K77" s="6">
        <v>79</v>
      </c>
      <c r="L77" s="6">
        <f t="shared" si="30"/>
        <v>0.16973711423364665</v>
      </c>
      <c r="M77" s="6">
        <f t="shared" si="31"/>
        <v>209</v>
      </c>
      <c r="N77" s="6">
        <f t="shared" si="32"/>
        <v>1</v>
      </c>
      <c r="O77" s="11">
        <f t="shared" si="33"/>
        <v>0.1</v>
      </c>
    </row>
    <row r="78" spans="1:15">
      <c r="A78" s="6" t="s">
        <v>58</v>
      </c>
      <c r="B78" s="6">
        <v>4110</v>
      </c>
      <c r="C78" s="8">
        <v>0.31537359929999997</v>
      </c>
      <c r="D78" s="9">
        <v>0.41299999999999998</v>
      </c>
      <c r="E78" s="9">
        <v>54.65</v>
      </c>
      <c r="F78" s="9">
        <v>0.7</v>
      </c>
      <c r="G78" s="9">
        <v>0.09</v>
      </c>
      <c r="H78" s="6">
        <v>1</v>
      </c>
      <c r="I78" s="9">
        <f>F78</f>
        <v>0.7</v>
      </c>
      <c r="J78" s="9">
        <f>G78</f>
        <v>0.09</v>
      </c>
      <c r="K78" s="6">
        <v>274</v>
      </c>
      <c r="L78" s="6">
        <f t="shared" si="30"/>
        <v>0.59317700452672362</v>
      </c>
      <c r="M78" s="6">
        <f t="shared" si="31"/>
        <v>732</v>
      </c>
      <c r="N78" s="6">
        <f t="shared" si="32"/>
        <v>1</v>
      </c>
      <c r="O78" s="11">
        <f t="shared" si="33"/>
        <v>0.1</v>
      </c>
    </row>
    <row r="79" spans="1:15">
      <c r="A79" s="6" t="s">
        <v>58</v>
      </c>
      <c r="B79" s="6">
        <v>1750</v>
      </c>
      <c r="C79" s="8">
        <v>0.53285741399999997</v>
      </c>
      <c r="D79" s="9">
        <v>0.752</v>
      </c>
      <c r="E79" s="9">
        <v>54.65</v>
      </c>
      <c r="F79" s="9">
        <v>1.8</v>
      </c>
      <c r="G79" s="9">
        <v>0.47799999999999998</v>
      </c>
      <c r="H79" s="6">
        <v>0</v>
      </c>
      <c r="I79" s="9">
        <f>0.7*F79</f>
        <v>1.26</v>
      </c>
      <c r="J79" s="9">
        <f>0.5*G79</f>
        <v>0.23899999999999999</v>
      </c>
      <c r="K79" s="6">
        <v>844</v>
      </c>
      <c r="L79" s="6">
        <f t="shared" si="30"/>
        <v>1.8248945476395999</v>
      </c>
      <c r="M79" s="6">
        <f t="shared" si="31"/>
        <v>2251</v>
      </c>
      <c r="N79" s="6">
        <f t="shared" si="32"/>
        <v>6</v>
      </c>
      <c r="O79" s="11">
        <f t="shared" si="33"/>
        <v>1.2</v>
      </c>
    </row>
    <row r="80" spans="1:15">
      <c r="A80" s="6" t="s">
        <v>58</v>
      </c>
      <c r="B80" s="6">
        <v>4110</v>
      </c>
      <c r="C80" s="8">
        <v>0.77668598889999996</v>
      </c>
      <c r="D80" s="9">
        <v>0.25800000000000001</v>
      </c>
      <c r="E80" s="9">
        <v>54.65</v>
      </c>
      <c r="F80" s="9">
        <v>0.7</v>
      </c>
      <c r="G80" s="9">
        <v>0.09</v>
      </c>
      <c r="H80" s="6">
        <v>1</v>
      </c>
      <c r="I80" s="9">
        <f t="shared" ref="I80:I81" si="40">F80</f>
        <v>0.7</v>
      </c>
      <c r="J80" s="9">
        <f t="shared" ref="J80:J81" si="41">G80</f>
        <v>0.09</v>
      </c>
      <c r="K80" s="6">
        <v>422</v>
      </c>
      <c r="L80" s="6">
        <f t="shared" si="30"/>
        <v>0.91258661980777755</v>
      </c>
      <c r="M80" s="6">
        <f t="shared" si="31"/>
        <v>1126</v>
      </c>
      <c r="N80" s="6">
        <f t="shared" si="32"/>
        <v>2</v>
      </c>
      <c r="O80" s="11">
        <f t="shared" si="33"/>
        <v>0.2</v>
      </c>
    </row>
    <row r="81" spans="1:15">
      <c r="A81" s="6" t="s">
        <v>58</v>
      </c>
      <c r="B81" s="6">
        <v>4110</v>
      </c>
      <c r="C81" s="8">
        <v>0.32055476690000001</v>
      </c>
      <c r="D81" s="9">
        <v>0.25800000000000001</v>
      </c>
      <c r="E81" s="9">
        <v>54.65</v>
      </c>
      <c r="F81" s="9">
        <v>0.7</v>
      </c>
      <c r="G81" s="9">
        <v>0.09</v>
      </c>
      <c r="H81" s="6">
        <v>1</v>
      </c>
      <c r="I81" s="9">
        <f t="shared" si="40"/>
        <v>0.7</v>
      </c>
      <c r="J81" s="9">
        <f t="shared" si="41"/>
        <v>0.09</v>
      </c>
      <c r="K81" s="6">
        <v>174</v>
      </c>
      <c r="L81" s="6">
        <f t="shared" si="30"/>
        <v>0.37664383723832756</v>
      </c>
      <c r="M81" s="6">
        <f t="shared" si="31"/>
        <v>465</v>
      </c>
      <c r="N81" s="6">
        <f t="shared" si="32"/>
        <v>1</v>
      </c>
      <c r="O81" s="11">
        <f t="shared" si="33"/>
        <v>0.1</v>
      </c>
    </row>
    <row r="82" spans="1:15">
      <c r="A82" s="6" t="s">
        <v>58</v>
      </c>
      <c r="B82" s="6">
        <v>1750</v>
      </c>
      <c r="C82" s="8">
        <v>0.1528124015</v>
      </c>
      <c r="D82" s="9">
        <v>0.72399999999999998</v>
      </c>
      <c r="E82" s="9">
        <v>54.65</v>
      </c>
      <c r="F82" s="9">
        <v>1.8</v>
      </c>
      <c r="G82" s="9">
        <v>0.47799999999999998</v>
      </c>
      <c r="H82" s="6">
        <v>0</v>
      </c>
      <c r="I82" s="9">
        <f>0.7*F82</f>
        <v>1.26</v>
      </c>
      <c r="J82" s="9">
        <f>0.5*G82</f>
        <v>0.23899999999999999</v>
      </c>
      <c r="K82" s="6">
        <v>233</v>
      </c>
      <c r="L82" s="6">
        <f t="shared" si="30"/>
        <v>0.50385559709915839</v>
      </c>
      <c r="M82" s="6">
        <f t="shared" si="31"/>
        <v>621</v>
      </c>
      <c r="N82" s="6">
        <f t="shared" si="32"/>
        <v>2</v>
      </c>
      <c r="O82" s="11">
        <f t="shared" si="33"/>
        <v>0.3</v>
      </c>
    </row>
    <row r="83" spans="1:15">
      <c r="A83" s="6" t="s">
        <v>58</v>
      </c>
      <c r="B83" s="6">
        <v>1750</v>
      </c>
      <c r="C83" s="8">
        <v>9.9115030046000001</v>
      </c>
      <c r="D83" s="9">
        <v>0.72399999999999998</v>
      </c>
      <c r="E83" s="9">
        <v>54.65</v>
      </c>
      <c r="F83" s="9">
        <v>1.8</v>
      </c>
      <c r="G83" s="9">
        <v>0.47799999999999998</v>
      </c>
      <c r="H83" s="6">
        <v>1</v>
      </c>
      <c r="I83" s="9">
        <f t="shared" ref="I83:I94" si="42">F83</f>
        <v>1.8</v>
      </c>
      <c r="J83" s="9">
        <f t="shared" ref="J83:J94" si="43">G83</f>
        <v>0.47799999999999998</v>
      </c>
      <c r="K83" s="6">
        <v>15120</v>
      </c>
      <c r="L83" s="6">
        <f t="shared" si="30"/>
        <v>32.68037289848386</v>
      </c>
      <c r="M83" s="6">
        <f t="shared" si="31"/>
        <v>40311</v>
      </c>
      <c r="N83" s="6">
        <f t="shared" si="32"/>
        <v>160</v>
      </c>
      <c r="O83" s="11">
        <f t="shared" si="33"/>
        <v>42.5</v>
      </c>
    </row>
    <row r="84" spans="1:15">
      <c r="A84" s="6" t="s">
        <v>58</v>
      </c>
      <c r="B84" s="6">
        <v>4110</v>
      </c>
      <c r="C84" s="8">
        <v>8.7586300999999995E-3</v>
      </c>
      <c r="D84" s="9">
        <v>0.25800000000000001</v>
      </c>
      <c r="E84" s="9">
        <v>54.65</v>
      </c>
      <c r="F84" s="9">
        <v>0.7</v>
      </c>
      <c r="G84" s="9">
        <v>0.09</v>
      </c>
      <c r="H84" s="6">
        <v>1</v>
      </c>
      <c r="I84" s="9">
        <f t="shared" si="42"/>
        <v>0.7</v>
      </c>
      <c r="J84" s="9">
        <f t="shared" si="43"/>
        <v>0.09</v>
      </c>
      <c r="K84" s="6">
        <v>5</v>
      </c>
      <c r="L84" s="6">
        <f t="shared" si="30"/>
        <v>1.02911714017475E-2</v>
      </c>
      <c r="M84" s="6">
        <f t="shared" si="31"/>
        <v>13</v>
      </c>
      <c r="N84" s="6">
        <f t="shared" si="32"/>
        <v>0</v>
      </c>
      <c r="O84" s="11">
        <f t="shared" si="33"/>
        <v>0</v>
      </c>
    </row>
    <row r="85" spans="1:15">
      <c r="A85" s="6" t="s">
        <v>58</v>
      </c>
      <c r="B85" s="6">
        <v>4110</v>
      </c>
      <c r="C85" s="8">
        <v>2.9552717453000001</v>
      </c>
      <c r="D85" s="9">
        <v>0.41299999999999998</v>
      </c>
      <c r="E85" s="9">
        <v>54.65</v>
      </c>
      <c r="F85" s="9">
        <v>0.7</v>
      </c>
      <c r="G85" s="9">
        <v>0.09</v>
      </c>
      <c r="H85" s="6">
        <v>1</v>
      </c>
      <c r="I85" s="9">
        <f t="shared" si="42"/>
        <v>0.7</v>
      </c>
      <c r="J85" s="9">
        <f t="shared" si="43"/>
        <v>0.09</v>
      </c>
      <c r="K85" s="6">
        <v>2572</v>
      </c>
      <c r="L85" s="6">
        <f t="shared" si="30"/>
        <v>5.558484430308865</v>
      </c>
      <c r="M85" s="6">
        <f t="shared" si="31"/>
        <v>6856</v>
      </c>
      <c r="N85" s="6">
        <f t="shared" si="32"/>
        <v>11</v>
      </c>
      <c r="O85" s="11">
        <f t="shared" si="33"/>
        <v>1.4</v>
      </c>
    </row>
    <row r="86" spans="1:15">
      <c r="A86" s="6" t="s">
        <v>58</v>
      </c>
      <c r="B86" s="6">
        <v>4110</v>
      </c>
      <c r="C86" s="8">
        <v>0.29717080330000001</v>
      </c>
      <c r="D86" s="9">
        <v>0.41299999999999998</v>
      </c>
      <c r="E86" s="9">
        <v>54.65</v>
      </c>
      <c r="F86" s="9">
        <v>0.7</v>
      </c>
      <c r="G86" s="9">
        <v>0.09</v>
      </c>
      <c r="H86" s="6">
        <v>1</v>
      </c>
      <c r="I86" s="9">
        <f t="shared" si="42"/>
        <v>0.7</v>
      </c>
      <c r="J86" s="9">
        <f t="shared" si="43"/>
        <v>0.09</v>
      </c>
      <c r="K86" s="6">
        <v>259</v>
      </c>
      <c r="L86" s="6">
        <f t="shared" si="30"/>
        <v>0.55893989644520703</v>
      </c>
      <c r="M86" s="6">
        <f t="shared" si="31"/>
        <v>689</v>
      </c>
      <c r="N86" s="6">
        <f t="shared" si="32"/>
        <v>1</v>
      </c>
      <c r="O86" s="11">
        <f t="shared" si="33"/>
        <v>0.1</v>
      </c>
    </row>
    <row r="87" spans="1:15">
      <c r="A87" s="6" t="s">
        <v>58</v>
      </c>
      <c r="B87" s="6">
        <v>3300</v>
      </c>
      <c r="C87" s="8">
        <v>25.656382591100002</v>
      </c>
      <c r="D87" s="9">
        <v>0.4</v>
      </c>
      <c r="E87" s="9">
        <v>54.65</v>
      </c>
      <c r="F87" s="9">
        <v>1.2</v>
      </c>
      <c r="G87" s="9">
        <v>6.4000000000000001E-2</v>
      </c>
      <c r="H87" s="6">
        <v>1</v>
      </c>
      <c r="I87" s="9">
        <f t="shared" si="42"/>
        <v>1.2</v>
      </c>
      <c r="J87" s="9">
        <f t="shared" si="43"/>
        <v>6.4000000000000001E-2</v>
      </c>
      <c r="K87" s="6">
        <v>24235</v>
      </c>
      <c r="L87" s="6">
        <f t="shared" si="30"/>
        <v>46.737376953453833</v>
      </c>
      <c r="M87" s="6">
        <f t="shared" si="31"/>
        <v>57650</v>
      </c>
      <c r="N87" s="6">
        <f t="shared" si="32"/>
        <v>153</v>
      </c>
      <c r="O87" s="11">
        <f t="shared" si="33"/>
        <v>8.1</v>
      </c>
    </row>
    <row r="88" spans="1:15">
      <c r="A88" s="6" t="s">
        <v>58</v>
      </c>
      <c r="B88" s="6">
        <v>3300</v>
      </c>
      <c r="C88" s="8">
        <v>4.0576006599000003</v>
      </c>
      <c r="D88" s="9">
        <v>0.4</v>
      </c>
      <c r="E88" s="9">
        <v>54.65</v>
      </c>
      <c r="F88" s="9">
        <v>1.2</v>
      </c>
      <c r="G88" s="9">
        <v>6.4000000000000001E-2</v>
      </c>
      <c r="H88" s="6">
        <v>1</v>
      </c>
      <c r="I88" s="9">
        <f t="shared" si="42"/>
        <v>1.2</v>
      </c>
      <c r="J88" s="9">
        <f t="shared" si="43"/>
        <v>6.4000000000000001E-2</v>
      </c>
      <c r="K88" s="6">
        <v>3420</v>
      </c>
      <c r="L88" s="6">
        <f t="shared" si="30"/>
        <v>7.3915958687845</v>
      </c>
      <c r="M88" s="6">
        <f t="shared" si="31"/>
        <v>9117</v>
      </c>
      <c r="N88" s="6">
        <f t="shared" si="32"/>
        <v>24</v>
      </c>
      <c r="O88" s="11">
        <f t="shared" si="33"/>
        <v>1.3</v>
      </c>
    </row>
    <row r="89" spans="1:15">
      <c r="A89" s="6" t="s">
        <v>58</v>
      </c>
      <c r="B89" s="6">
        <v>3300</v>
      </c>
      <c r="C89" s="8">
        <v>4.3903996806999999</v>
      </c>
      <c r="D89" s="9">
        <v>0.4</v>
      </c>
      <c r="E89" s="9">
        <v>54.65</v>
      </c>
      <c r="F89" s="9">
        <v>1.2</v>
      </c>
      <c r="G89" s="9">
        <v>6.4000000000000001E-2</v>
      </c>
      <c r="H89" s="6">
        <v>1</v>
      </c>
      <c r="I89" s="9">
        <f t="shared" si="42"/>
        <v>1.2</v>
      </c>
      <c r="J89" s="9">
        <f t="shared" si="43"/>
        <v>6.4000000000000001E-2</v>
      </c>
      <c r="K89" s="6">
        <v>3700</v>
      </c>
      <c r="L89" s="6">
        <f t="shared" si="30"/>
        <v>7.9978447516751663</v>
      </c>
      <c r="M89" s="6">
        <f t="shared" si="31"/>
        <v>9865</v>
      </c>
      <c r="N89" s="6">
        <f t="shared" si="32"/>
        <v>26</v>
      </c>
      <c r="O89" s="11">
        <f t="shared" si="33"/>
        <v>1.4</v>
      </c>
    </row>
    <row r="90" spans="1:15">
      <c r="A90" s="6" t="s">
        <v>58</v>
      </c>
      <c r="B90" s="6">
        <v>4110</v>
      </c>
      <c r="C90" s="8">
        <v>7.3979822700000003E-2</v>
      </c>
      <c r="D90" s="9">
        <v>0.41299999999999998</v>
      </c>
      <c r="E90" s="9">
        <v>54.65</v>
      </c>
      <c r="F90" s="9">
        <v>0.7</v>
      </c>
      <c r="G90" s="9">
        <v>0.09</v>
      </c>
      <c r="H90" s="6">
        <v>1</v>
      </c>
      <c r="I90" s="9">
        <f t="shared" si="42"/>
        <v>0.7</v>
      </c>
      <c r="J90" s="9">
        <f t="shared" si="43"/>
        <v>0.09</v>
      </c>
      <c r="K90" s="6">
        <v>64</v>
      </c>
      <c r="L90" s="6">
        <f t="shared" si="30"/>
        <v>0.13914649077160124</v>
      </c>
      <c r="M90" s="6">
        <f t="shared" si="31"/>
        <v>172</v>
      </c>
      <c r="N90" s="6">
        <f t="shared" si="32"/>
        <v>0</v>
      </c>
      <c r="O90" s="11">
        <f t="shared" si="33"/>
        <v>0</v>
      </c>
    </row>
    <row r="91" spans="1:15">
      <c r="A91" s="6" t="s">
        <v>58</v>
      </c>
      <c r="B91" s="6">
        <v>4110</v>
      </c>
      <c r="C91" s="8">
        <v>2.5310150900000002E-2</v>
      </c>
      <c r="D91" s="9">
        <v>0.41299999999999998</v>
      </c>
      <c r="E91" s="9">
        <v>54.65</v>
      </c>
      <c r="F91" s="9">
        <v>0.7</v>
      </c>
      <c r="G91" s="9">
        <v>0.09</v>
      </c>
      <c r="H91" s="6">
        <v>1</v>
      </c>
      <c r="I91" s="9">
        <f t="shared" si="42"/>
        <v>0.7</v>
      </c>
      <c r="J91" s="9">
        <f t="shared" si="43"/>
        <v>0.09</v>
      </c>
      <c r="K91" s="6">
        <v>22</v>
      </c>
      <c r="L91" s="6">
        <f t="shared" si="30"/>
        <v>4.7605124615075413E-2</v>
      </c>
      <c r="M91" s="6">
        <f t="shared" si="31"/>
        <v>59</v>
      </c>
      <c r="N91" s="6">
        <f t="shared" si="32"/>
        <v>0</v>
      </c>
      <c r="O91" s="11">
        <f t="shared" si="33"/>
        <v>0</v>
      </c>
    </row>
    <row r="92" spans="1:15">
      <c r="A92" s="6" t="s">
        <v>58</v>
      </c>
      <c r="B92" s="6">
        <v>4110</v>
      </c>
      <c r="C92" s="8">
        <v>1.4939103249000001</v>
      </c>
      <c r="D92" s="9">
        <v>0.41299999999999998</v>
      </c>
      <c r="E92" s="9">
        <v>54.65</v>
      </c>
      <c r="F92" s="9">
        <v>0.7</v>
      </c>
      <c r="G92" s="9">
        <v>0.09</v>
      </c>
      <c r="H92" s="6">
        <v>1</v>
      </c>
      <c r="I92" s="9">
        <f t="shared" si="42"/>
        <v>0.7</v>
      </c>
      <c r="J92" s="9">
        <f t="shared" si="43"/>
        <v>0.09</v>
      </c>
      <c r="K92" s="6">
        <v>1300</v>
      </c>
      <c r="L92" s="6">
        <f t="shared" si="30"/>
        <v>2.8098523577199335</v>
      </c>
      <c r="M92" s="6">
        <f t="shared" si="31"/>
        <v>3466</v>
      </c>
      <c r="N92" s="6">
        <f t="shared" si="32"/>
        <v>5</v>
      </c>
      <c r="O92" s="11">
        <f t="shared" si="33"/>
        <v>0.7</v>
      </c>
    </row>
    <row r="93" spans="1:15">
      <c r="A93" s="6" t="s">
        <v>58</v>
      </c>
      <c r="B93" s="6">
        <v>4110</v>
      </c>
      <c r="C93" s="8">
        <v>5.7509556819999998</v>
      </c>
      <c r="D93" s="9">
        <v>0.41299999999999998</v>
      </c>
      <c r="E93" s="9">
        <v>54.65</v>
      </c>
      <c r="F93" s="9">
        <v>0.7</v>
      </c>
      <c r="G93" s="9">
        <v>0.09</v>
      </c>
      <c r="H93" s="6">
        <v>1</v>
      </c>
      <c r="I93" s="9">
        <f t="shared" si="42"/>
        <v>0.7</v>
      </c>
      <c r="J93" s="9">
        <f t="shared" si="43"/>
        <v>0.09</v>
      </c>
      <c r="K93" s="6">
        <v>5005</v>
      </c>
      <c r="L93" s="6">
        <f t="shared" si="30"/>
        <v>10.816804806066408</v>
      </c>
      <c r="M93" s="6">
        <f t="shared" si="31"/>
        <v>13342</v>
      </c>
      <c r="N93" s="6">
        <f t="shared" si="32"/>
        <v>21</v>
      </c>
      <c r="O93" s="11">
        <f t="shared" si="33"/>
        <v>2.6</v>
      </c>
    </row>
    <row r="94" spans="1:15">
      <c r="A94" s="6" t="s">
        <v>58</v>
      </c>
      <c r="B94" s="6">
        <v>4110</v>
      </c>
      <c r="C94" s="8">
        <v>1.4307099995000001</v>
      </c>
      <c r="D94" s="9">
        <v>0.41299999999999998</v>
      </c>
      <c r="E94" s="9">
        <v>54.65</v>
      </c>
      <c r="F94" s="9">
        <v>0.7</v>
      </c>
      <c r="G94" s="9">
        <v>0.09</v>
      </c>
      <c r="H94" s="6">
        <v>1</v>
      </c>
      <c r="I94" s="9">
        <f t="shared" si="42"/>
        <v>0.7</v>
      </c>
      <c r="J94" s="9">
        <f t="shared" si="43"/>
        <v>0.09</v>
      </c>
      <c r="K94" s="6">
        <v>1245</v>
      </c>
      <c r="L94" s="6">
        <f t="shared" si="30"/>
        <v>2.6909807090178979</v>
      </c>
      <c r="M94" s="6">
        <f t="shared" si="31"/>
        <v>3319</v>
      </c>
      <c r="N94" s="6">
        <f t="shared" si="32"/>
        <v>5</v>
      </c>
      <c r="O94" s="11">
        <f t="shared" si="33"/>
        <v>0.7</v>
      </c>
    </row>
    <row r="95" spans="1:15">
      <c r="A95" s="6" t="s">
        <v>58</v>
      </c>
      <c r="B95" s="6">
        <v>1750</v>
      </c>
      <c r="C95" s="8">
        <v>2.2036046872999999</v>
      </c>
      <c r="D95" s="9">
        <v>0.752</v>
      </c>
      <c r="E95" s="9">
        <v>54.65</v>
      </c>
      <c r="F95" s="9">
        <v>1.8</v>
      </c>
      <c r="G95" s="9">
        <v>0.47799999999999998</v>
      </c>
      <c r="H95" s="6">
        <v>0</v>
      </c>
      <c r="I95" s="9">
        <f t="shared" ref="I95:I97" si="44">0.7*F95</f>
        <v>1.26</v>
      </c>
      <c r="J95" s="9">
        <f t="shared" ref="J95:J97" si="45">0.5*G95</f>
        <v>0.23899999999999999</v>
      </c>
      <c r="K95" s="6">
        <v>3492</v>
      </c>
      <c r="L95" s="6">
        <f t="shared" si="30"/>
        <v>7.5467584260858871</v>
      </c>
      <c r="M95" s="6">
        <f t="shared" si="31"/>
        <v>9309</v>
      </c>
      <c r="N95" s="6">
        <f t="shared" si="32"/>
        <v>26</v>
      </c>
      <c r="O95" s="11">
        <f t="shared" si="33"/>
        <v>4.9000000000000004</v>
      </c>
    </row>
    <row r="96" spans="1:15">
      <c r="A96" s="6" t="s">
        <v>58</v>
      </c>
      <c r="B96" s="6">
        <v>1750</v>
      </c>
      <c r="C96" s="8">
        <v>0.37088598890000002</v>
      </c>
      <c r="D96" s="9">
        <v>0.72399999999999998</v>
      </c>
      <c r="E96" s="9">
        <v>54.65</v>
      </c>
      <c r="F96" s="9">
        <v>1.8</v>
      </c>
      <c r="G96" s="9">
        <v>0.47799999999999998</v>
      </c>
      <c r="H96" s="6">
        <v>0</v>
      </c>
      <c r="I96" s="9">
        <f t="shared" si="44"/>
        <v>1.26</v>
      </c>
      <c r="J96" s="9">
        <f t="shared" si="45"/>
        <v>0.23899999999999999</v>
      </c>
      <c r="K96" s="6">
        <v>566</v>
      </c>
      <c r="L96" s="6">
        <f t="shared" si="30"/>
        <v>1.2228914640342283</v>
      </c>
      <c r="M96" s="6">
        <f t="shared" si="31"/>
        <v>1508</v>
      </c>
      <c r="N96" s="6">
        <f t="shared" si="32"/>
        <v>4</v>
      </c>
      <c r="O96" s="11">
        <f t="shared" si="33"/>
        <v>0.8</v>
      </c>
    </row>
    <row r="97" spans="1:15">
      <c r="A97" s="6" t="s">
        <v>58</v>
      </c>
      <c r="B97" s="6">
        <v>1750</v>
      </c>
      <c r="C97" s="8">
        <v>0.24287606889999999</v>
      </c>
      <c r="D97" s="9">
        <v>0.72399999999999998</v>
      </c>
      <c r="E97" s="9">
        <v>54.65</v>
      </c>
      <c r="F97" s="9">
        <v>1.8</v>
      </c>
      <c r="G97" s="9">
        <v>0.47799999999999998</v>
      </c>
      <c r="H97" s="6">
        <v>0</v>
      </c>
      <c r="I97" s="9">
        <f t="shared" si="44"/>
        <v>1.26</v>
      </c>
      <c r="J97" s="9">
        <f t="shared" si="45"/>
        <v>0.23899999999999999</v>
      </c>
      <c r="K97" s="6">
        <v>371</v>
      </c>
      <c r="L97" s="6">
        <f t="shared" si="30"/>
        <v>0.80081502231156165</v>
      </c>
      <c r="M97" s="6">
        <f t="shared" si="31"/>
        <v>988</v>
      </c>
      <c r="N97" s="6">
        <f t="shared" si="32"/>
        <v>3</v>
      </c>
      <c r="O97" s="11">
        <f t="shared" si="33"/>
        <v>0.5</v>
      </c>
    </row>
    <row r="98" spans="1:15">
      <c r="A98" s="6" t="s">
        <v>58</v>
      </c>
      <c r="B98" s="6">
        <v>3300</v>
      </c>
      <c r="C98" s="8">
        <v>0.25706868770000002</v>
      </c>
      <c r="D98" s="9">
        <v>0.4</v>
      </c>
      <c r="E98" s="9">
        <v>54.65</v>
      </c>
      <c r="F98" s="9">
        <v>1.2</v>
      </c>
      <c r="G98" s="9">
        <v>6.4000000000000001E-2</v>
      </c>
      <c r="H98" s="6">
        <v>1</v>
      </c>
      <c r="I98" s="9">
        <f t="shared" ref="I98:I104" si="46">F98</f>
        <v>1.2</v>
      </c>
      <c r="J98" s="9">
        <f t="shared" ref="J98:J104" si="47">G98</f>
        <v>6.4000000000000001E-2</v>
      </c>
      <c r="K98" s="6">
        <v>217</v>
      </c>
      <c r="L98" s="6">
        <f t="shared" si="30"/>
        <v>0.46829345942683337</v>
      </c>
      <c r="M98" s="6">
        <f t="shared" si="31"/>
        <v>578</v>
      </c>
      <c r="N98" s="6">
        <f t="shared" si="32"/>
        <v>2</v>
      </c>
      <c r="O98" s="11">
        <f t="shared" si="33"/>
        <v>0.1</v>
      </c>
    </row>
    <row r="99" spans="1:15">
      <c r="A99" s="6" t="s">
        <v>58</v>
      </c>
      <c r="B99" s="6">
        <v>3300</v>
      </c>
      <c r="C99" s="8">
        <v>0.2429692588</v>
      </c>
      <c r="D99" s="9">
        <v>0.4</v>
      </c>
      <c r="E99" s="9">
        <v>54.65</v>
      </c>
      <c r="F99" s="9">
        <v>1.2</v>
      </c>
      <c r="G99" s="9">
        <v>6.4000000000000001E-2</v>
      </c>
      <c r="H99" s="6">
        <v>1</v>
      </c>
      <c r="I99" s="9">
        <f t="shared" si="46"/>
        <v>1.2</v>
      </c>
      <c r="J99" s="9">
        <f t="shared" si="47"/>
        <v>6.4000000000000001E-2</v>
      </c>
      <c r="K99" s="6">
        <v>205</v>
      </c>
      <c r="L99" s="6">
        <f t="shared" si="30"/>
        <v>0.44260899978066665</v>
      </c>
      <c r="M99" s="6">
        <f t="shared" si="31"/>
        <v>546</v>
      </c>
      <c r="N99" s="6">
        <f t="shared" si="32"/>
        <v>1</v>
      </c>
      <c r="O99" s="11">
        <f t="shared" si="33"/>
        <v>0.1</v>
      </c>
    </row>
    <row r="100" spans="1:15">
      <c r="A100" s="6" t="s">
        <v>58</v>
      </c>
      <c r="B100" s="6">
        <v>6300</v>
      </c>
      <c r="C100" s="8">
        <v>3.2976189460000001</v>
      </c>
      <c r="D100" s="9">
        <v>0.30299999999999999</v>
      </c>
      <c r="E100" s="9">
        <v>54.65</v>
      </c>
      <c r="F100" s="9">
        <v>0</v>
      </c>
      <c r="G100" s="9">
        <v>0</v>
      </c>
      <c r="H100" s="6">
        <v>1</v>
      </c>
      <c r="I100" s="9">
        <f t="shared" si="46"/>
        <v>0</v>
      </c>
      <c r="J100" s="9">
        <f t="shared" si="47"/>
        <v>0</v>
      </c>
      <c r="K100" s="6">
        <v>2105</v>
      </c>
      <c r="L100" s="6">
        <f t="shared" si="30"/>
        <v>4.5504256038222248</v>
      </c>
      <c r="M100" s="6">
        <f t="shared" si="31"/>
        <v>5613</v>
      </c>
      <c r="N100" s="6">
        <f t="shared" si="32"/>
        <v>0</v>
      </c>
      <c r="O100" s="11">
        <f t="shared" si="33"/>
        <v>0</v>
      </c>
    </row>
    <row r="101" spans="1:15">
      <c r="A101" s="6" t="s">
        <v>58</v>
      </c>
      <c r="B101" s="6">
        <v>4110</v>
      </c>
      <c r="C101" s="8">
        <v>0.57520861349999997</v>
      </c>
      <c r="D101" s="9">
        <v>0.41299999999999998</v>
      </c>
      <c r="E101" s="9">
        <v>54.65</v>
      </c>
      <c r="F101" s="9">
        <v>0.7</v>
      </c>
      <c r="G101" s="9">
        <v>0.09</v>
      </c>
      <c r="H101" s="6">
        <v>1</v>
      </c>
      <c r="I101" s="9">
        <f t="shared" si="46"/>
        <v>0.7</v>
      </c>
      <c r="J101" s="9">
        <f t="shared" si="47"/>
        <v>0.09</v>
      </c>
      <c r="K101" s="6">
        <v>501</v>
      </c>
      <c r="L101" s="6">
        <f t="shared" si="30"/>
        <v>1.0818931042142561</v>
      </c>
      <c r="M101" s="6">
        <f t="shared" si="31"/>
        <v>1334</v>
      </c>
      <c r="N101" s="6">
        <f t="shared" si="32"/>
        <v>2</v>
      </c>
      <c r="O101" s="11">
        <f t="shared" si="33"/>
        <v>0.3</v>
      </c>
    </row>
    <row r="102" spans="1:15">
      <c r="A102" s="6" t="s">
        <v>58</v>
      </c>
      <c r="B102" s="6">
        <v>1750</v>
      </c>
      <c r="C102" s="8">
        <v>0.91842464189999995</v>
      </c>
      <c r="D102" s="9">
        <v>0.83599999999999997</v>
      </c>
      <c r="E102" s="9">
        <v>54.65</v>
      </c>
      <c r="F102" s="9">
        <v>1.8</v>
      </c>
      <c r="G102" s="9">
        <v>0.47799999999999998</v>
      </c>
      <c r="H102" s="6">
        <v>1</v>
      </c>
      <c r="I102" s="9">
        <f t="shared" si="46"/>
        <v>1.8</v>
      </c>
      <c r="J102" s="9">
        <f t="shared" si="47"/>
        <v>0.47799999999999998</v>
      </c>
      <c r="K102" s="6">
        <v>1618</v>
      </c>
      <c r="L102" s="6">
        <f t="shared" si="30"/>
        <v>3.4967028320285043</v>
      </c>
      <c r="M102" s="6">
        <f t="shared" si="31"/>
        <v>4313</v>
      </c>
      <c r="N102" s="6">
        <f t="shared" si="32"/>
        <v>17</v>
      </c>
      <c r="O102" s="11">
        <f t="shared" si="33"/>
        <v>4.5</v>
      </c>
    </row>
    <row r="103" spans="1:15">
      <c r="A103" s="6" t="s">
        <v>58</v>
      </c>
      <c r="B103" s="6">
        <v>1750</v>
      </c>
      <c r="C103" s="8">
        <v>0.72510456940000001</v>
      </c>
      <c r="D103" s="9">
        <v>0.72399999999999998</v>
      </c>
      <c r="E103" s="9">
        <v>54.65</v>
      </c>
      <c r="F103" s="9">
        <v>1.8</v>
      </c>
      <c r="G103" s="9">
        <v>0.47799999999999998</v>
      </c>
      <c r="H103" s="6">
        <v>1</v>
      </c>
      <c r="I103" s="9">
        <f t="shared" si="46"/>
        <v>1.8</v>
      </c>
      <c r="J103" s="9">
        <f t="shared" si="47"/>
        <v>0.47799999999999998</v>
      </c>
      <c r="K103" s="6">
        <v>1106</v>
      </c>
      <c r="L103" s="6">
        <f t="shared" si="30"/>
        <v>2.390826871301837</v>
      </c>
      <c r="M103" s="6">
        <f t="shared" si="31"/>
        <v>2949</v>
      </c>
      <c r="N103" s="6">
        <f t="shared" si="32"/>
        <v>12</v>
      </c>
      <c r="O103" s="11">
        <f t="shared" si="33"/>
        <v>3.1</v>
      </c>
    </row>
    <row r="104" spans="1:15">
      <c r="A104" s="6" t="s">
        <v>58</v>
      </c>
      <c r="B104" s="6">
        <v>1750</v>
      </c>
      <c r="C104" s="8">
        <v>0.4394193287</v>
      </c>
      <c r="D104" s="9">
        <v>0.72399999999999998</v>
      </c>
      <c r="E104" s="9">
        <v>54.65</v>
      </c>
      <c r="F104" s="9">
        <v>1.8</v>
      </c>
      <c r="G104" s="9">
        <v>0.47799999999999998</v>
      </c>
      <c r="H104" s="6">
        <v>1</v>
      </c>
      <c r="I104" s="9">
        <f t="shared" si="46"/>
        <v>1.8</v>
      </c>
      <c r="J104" s="9">
        <f t="shared" si="47"/>
        <v>0.47799999999999998</v>
      </c>
      <c r="K104" s="6">
        <v>1746</v>
      </c>
      <c r="L104" s="6">
        <f t="shared" si="30"/>
        <v>1.4488607342451185</v>
      </c>
      <c r="M104" s="6">
        <f t="shared" si="31"/>
        <v>1787</v>
      </c>
      <c r="N104" s="6">
        <f t="shared" si="32"/>
        <v>7</v>
      </c>
      <c r="O104" s="11">
        <f t="shared" si="33"/>
        <v>1.9</v>
      </c>
    </row>
    <row r="105" spans="1:15">
      <c r="A105" s="6" t="s">
        <v>58</v>
      </c>
      <c r="B105" s="6">
        <v>1750</v>
      </c>
      <c r="C105" s="8">
        <v>0.1137567669</v>
      </c>
      <c r="D105" s="9">
        <v>0.76800000000000002</v>
      </c>
      <c r="E105" s="9">
        <v>54.65</v>
      </c>
      <c r="F105" s="9">
        <v>1.8</v>
      </c>
      <c r="G105" s="9">
        <v>0.47799999999999998</v>
      </c>
      <c r="H105" s="6">
        <v>0</v>
      </c>
      <c r="I105" s="9">
        <f>0.7*F105</f>
        <v>1.26</v>
      </c>
      <c r="J105" s="9">
        <f>0.5*G105</f>
        <v>0.23899999999999999</v>
      </c>
      <c r="K105" s="6">
        <v>184</v>
      </c>
      <c r="L105" s="6">
        <f t="shared" si="30"/>
        <v>0.39787566790944001</v>
      </c>
      <c r="M105" s="6">
        <f t="shared" si="31"/>
        <v>491</v>
      </c>
      <c r="N105" s="6">
        <f t="shared" si="32"/>
        <v>1</v>
      </c>
      <c r="O105" s="11">
        <f t="shared" si="33"/>
        <v>0.3</v>
      </c>
    </row>
    <row r="106" spans="1:15">
      <c r="A106" s="6" t="s">
        <v>58</v>
      </c>
      <c r="B106" s="6">
        <v>3300</v>
      </c>
      <c r="C106" s="8">
        <v>3.2894772645999999</v>
      </c>
      <c r="D106" s="9">
        <v>0.4</v>
      </c>
      <c r="E106" s="9">
        <v>54.65</v>
      </c>
      <c r="F106" s="9">
        <v>1.2</v>
      </c>
      <c r="G106" s="9">
        <v>6.4000000000000001E-2</v>
      </c>
      <c r="H106" s="6">
        <v>1</v>
      </c>
      <c r="I106" s="9">
        <f>F106</f>
        <v>1.2</v>
      </c>
      <c r="J106" s="9">
        <f>G106</f>
        <v>6.4000000000000001E-2</v>
      </c>
      <c r="K106" s="6">
        <v>2772</v>
      </c>
      <c r="L106" s="6">
        <f t="shared" si="30"/>
        <v>5.9923310836796659</v>
      </c>
      <c r="M106" s="6">
        <f t="shared" si="31"/>
        <v>7391</v>
      </c>
      <c r="N106" s="6">
        <f t="shared" si="32"/>
        <v>20</v>
      </c>
      <c r="O106" s="11">
        <f t="shared" si="33"/>
        <v>1</v>
      </c>
    </row>
    <row r="107" spans="1:15">
      <c r="A107" s="6" t="s">
        <v>58</v>
      </c>
      <c r="B107" s="6">
        <v>1750</v>
      </c>
      <c r="C107" s="8">
        <v>0.31143316869999998</v>
      </c>
      <c r="D107" s="9">
        <v>0.72399999999999998</v>
      </c>
      <c r="E107" s="9">
        <v>54.65</v>
      </c>
      <c r="F107" s="9">
        <v>1.8</v>
      </c>
      <c r="G107" s="9">
        <v>0.47799999999999998</v>
      </c>
      <c r="H107" s="6">
        <v>0</v>
      </c>
      <c r="I107" s="9">
        <f t="shared" ref="I107:I108" si="48">0.7*F107</f>
        <v>1.26</v>
      </c>
      <c r="J107" s="9">
        <f t="shared" ref="J107:J108" si="49">0.5*G107</f>
        <v>0.23899999999999999</v>
      </c>
      <c r="K107" s="6">
        <v>475</v>
      </c>
      <c r="L107" s="6">
        <f t="shared" si="30"/>
        <v>1.0268626343904517</v>
      </c>
      <c r="M107" s="6">
        <f t="shared" si="31"/>
        <v>1267</v>
      </c>
      <c r="N107" s="6">
        <f t="shared" si="32"/>
        <v>4</v>
      </c>
      <c r="O107" s="11">
        <f t="shared" si="33"/>
        <v>0.7</v>
      </c>
    </row>
    <row r="108" spans="1:15">
      <c r="A108" s="6" t="s">
        <v>58</v>
      </c>
      <c r="B108" s="6">
        <v>1750</v>
      </c>
      <c r="C108" s="8">
        <v>0.3191404525</v>
      </c>
      <c r="D108" s="9">
        <v>0.83599999999999997</v>
      </c>
      <c r="E108" s="9">
        <v>54.65</v>
      </c>
      <c r="F108" s="9">
        <v>1.8</v>
      </c>
      <c r="G108" s="9">
        <v>0.47799999999999998</v>
      </c>
      <c r="H108" s="6">
        <v>0</v>
      </c>
      <c r="I108" s="9">
        <f t="shared" si="48"/>
        <v>1.26</v>
      </c>
      <c r="J108" s="9">
        <f t="shared" si="49"/>
        <v>0.23899999999999999</v>
      </c>
      <c r="K108" s="6">
        <v>562</v>
      </c>
      <c r="L108" s="6">
        <f t="shared" si="30"/>
        <v>1.2150581257957083</v>
      </c>
      <c r="M108" s="6">
        <f t="shared" si="31"/>
        <v>1499</v>
      </c>
      <c r="N108" s="6">
        <f t="shared" si="32"/>
        <v>4</v>
      </c>
      <c r="O108" s="11">
        <f t="shared" si="33"/>
        <v>0.8</v>
      </c>
    </row>
    <row r="109" spans="1:15">
      <c r="A109" s="6" t="s">
        <v>58</v>
      </c>
      <c r="B109" s="6">
        <v>1750</v>
      </c>
      <c r="C109" s="8">
        <v>0.98035573710000001</v>
      </c>
      <c r="D109" s="9">
        <v>0.72399999999999998</v>
      </c>
      <c r="E109" s="9">
        <v>54.65</v>
      </c>
      <c r="F109" s="9">
        <v>1.8</v>
      </c>
      <c r="G109" s="9">
        <v>0.47799999999999998</v>
      </c>
      <c r="H109" s="6">
        <v>1</v>
      </c>
      <c r="I109" s="9">
        <f t="shared" ref="I109:I110" si="50">F109</f>
        <v>1.8</v>
      </c>
      <c r="J109" s="9">
        <f t="shared" ref="J109:J110" si="51">G109</f>
        <v>0.47799999999999998</v>
      </c>
      <c r="K109" s="6">
        <v>1496</v>
      </c>
      <c r="L109" s="6">
        <f t="shared" si="30"/>
        <v>3.2324452756284052</v>
      </c>
      <c r="M109" s="6">
        <f t="shared" si="31"/>
        <v>3987</v>
      </c>
      <c r="N109" s="6">
        <f t="shared" si="32"/>
        <v>16</v>
      </c>
      <c r="O109" s="11">
        <f t="shared" si="33"/>
        <v>4.2</v>
      </c>
    </row>
    <row r="110" spans="1:15">
      <c r="A110" s="6" t="s">
        <v>58</v>
      </c>
      <c r="B110" s="6">
        <v>4110</v>
      </c>
      <c r="C110" s="8">
        <v>2.9663000436</v>
      </c>
      <c r="D110" s="9">
        <v>0.41299999999999998</v>
      </c>
      <c r="E110" s="9">
        <v>54.65</v>
      </c>
      <c r="F110" s="9">
        <v>0.7</v>
      </c>
      <c r="G110" s="9">
        <v>0.09</v>
      </c>
      <c r="H110" s="6">
        <v>1</v>
      </c>
      <c r="I110" s="9">
        <f t="shared" si="50"/>
        <v>0.7</v>
      </c>
      <c r="J110" s="9">
        <f t="shared" si="51"/>
        <v>0.09</v>
      </c>
      <c r="K110" s="6">
        <v>2581</v>
      </c>
      <c r="L110" s="6">
        <f t="shared" si="30"/>
        <v>5.5792272349226346</v>
      </c>
      <c r="M110" s="6">
        <f t="shared" si="31"/>
        <v>6882</v>
      </c>
      <c r="N110" s="6">
        <f t="shared" si="32"/>
        <v>11</v>
      </c>
      <c r="O110" s="11">
        <f t="shared" si="33"/>
        <v>1.4</v>
      </c>
    </row>
    <row r="111" spans="1:15">
      <c r="A111" s="6" t="s">
        <v>58</v>
      </c>
      <c r="B111" s="6">
        <v>1750</v>
      </c>
      <c r="C111" s="8">
        <v>0.15083502630000001</v>
      </c>
      <c r="D111" s="9">
        <v>0.72399999999999998</v>
      </c>
      <c r="E111" s="9">
        <v>54.65</v>
      </c>
      <c r="F111" s="9">
        <v>1.8</v>
      </c>
      <c r="G111" s="9">
        <v>0.47799999999999998</v>
      </c>
      <c r="H111" s="6">
        <v>0</v>
      </c>
      <c r="I111" s="9">
        <f>0.7*F111</f>
        <v>1.26</v>
      </c>
      <c r="J111" s="9">
        <f>0.5*G111</f>
        <v>0.23899999999999999</v>
      </c>
      <c r="K111" s="6">
        <v>230</v>
      </c>
      <c r="L111" s="6">
        <f t="shared" si="30"/>
        <v>0.49733576263346507</v>
      </c>
      <c r="M111" s="6">
        <f t="shared" si="31"/>
        <v>613</v>
      </c>
      <c r="N111" s="6">
        <f t="shared" si="32"/>
        <v>2</v>
      </c>
      <c r="O111" s="11">
        <f t="shared" si="33"/>
        <v>0.3</v>
      </c>
    </row>
    <row r="112" spans="1:15">
      <c r="A112" s="6" t="s">
        <v>58</v>
      </c>
      <c r="B112" s="6">
        <v>4110</v>
      </c>
      <c r="C112" s="8">
        <v>0.62029182819999995</v>
      </c>
      <c r="D112" s="9">
        <v>0.41299999999999998</v>
      </c>
      <c r="E112" s="9">
        <v>54.65</v>
      </c>
      <c r="F112" s="9">
        <v>0.7</v>
      </c>
      <c r="G112" s="9">
        <v>0.09</v>
      </c>
      <c r="H112" s="6">
        <v>1</v>
      </c>
      <c r="I112" s="9">
        <f t="shared" ref="I112:I121" si="52">F112</f>
        <v>0.7</v>
      </c>
      <c r="J112" s="9">
        <f t="shared" ref="J112:J121" si="53">G112</f>
        <v>0.09</v>
      </c>
      <c r="K112" s="6">
        <v>540</v>
      </c>
      <c r="L112" s="6">
        <f t="shared" si="30"/>
        <v>1.1666888078163906</v>
      </c>
      <c r="M112" s="6">
        <f t="shared" si="31"/>
        <v>1439</v>
      </c>
      <c r="N112" s="6">
        <f t="shared" si="32"/>
        <v>2</v>
      </c>
      <c r="O112" s="11">
        <f t="shared" si="33"/>
        <v>0.3</v>
      </c>
    </row>
    <row r="113" spans="1:15">
      <c r="A113" s="6" t="s">
        <v>58</v>
      </c>
      <c r="B113" s="6">
        <v>4110</v>
      </c>
      <c r="C113" s="8">
        <v>2.5520126491999999</v>
      </c>
      <c r="D113" s="9">
        <v>0.41299999999999998</v>
      </c>
      <c r="E113" s="9">
        <v>54.65</v>
      </c>
      <c r="F113" s="9">
        <v>0.7</v>
      </c>
      <c r="G113" s="9">
        <v>0.09</v>
      </c>
      <c r="H113" s="6">
        <v>1</v>
      </c>
      <c r="I113" s="9">
        <f t="shared" si="52"/>
        <v>0.7</v>
      </c>
      <c r="J113" s="9">
        <f t="shared" si="53"/>
        <v>0.09</v>
      </c>
      <c r="K113" s="6">
        <v>2221</v>
      </c>
      <c r="L113" s="6">
        <f t="shared" si="30"/>
        <v>4.8000061581780109</v>
      </c>
      <c r="M113" s="6">
        <f t="shared" si="31"/>
        <v>5921</v>
      </c>
      <c r="N113" s="6">
        <f t="shared" si="32"/>
        <v>9</v>
      </c>
      <c r="O113" s="11">
        <f t="shared" si="33"/>
        <v>1.2</v>
      </c>
    </row>
    <row r="114" spans="1:15">
      <c r="A114" s="6" t="s">
        <v>58</v>
      </c>
      <c r="B114" s="6">
        <v>1750</v>
      </c>
      <c r="C114" s="8">
        <v>0.11383380260000001</v>
      </c>
      <c r="D114" s="9">
        <v>0.76800000000000002</v>
      </c>
      <c r="E114" s="9">
        <v>54.65</v>
      </c>
      <c r="F114" s="9">
        <v>1.8</v>
      </c>
      <c r="G114" s="9">
        <v>0.47799999999999998</v>
      </c>
      <c r="H114" s="6">
        <v>1</v>
      </c>
      <c r="I114" s="9">
        <f t="shared" si="52"/>
        <v>1.8</v>
      </c>
      <c r="J114" s="9">
        <f t="shared" si="53"/>
        <v>0.47799999999999998</v>
      </c>
      <c r="K114" s="6">
        <v>184</v>
      </c>
      <c r="L114" s="6">
        <f t="shared" si="30"/>
        <v>0.39814510797376007</v>
      </c>
      <c r="M114" s="6">
        <f t="shared" si="31"/>
        <v>491</v>
      </c>
      <c r="N114" s="6">
        <f t="shared" si="32"/>
        <v>2</v>
      </c>
      <c r="O114" s="11">
        <f t="shared" si="33"/>
        <v>0.5</v>
      </c>
    </row>
    <row r="115" spans="1:15">
      <c r="A115" s="6" t="s">
        <v>58</v>
      </c>
      <c r="B115" s="6">
        <v>1750</v>
      </c>
      <c r="C115" s="8">
        <v>0.162830787</v>
      </c>
      <c r="D115" s="9">
        <v>0.72399999999999998</v>
      </c>
      <c r="E115" s="9">
        <v>54.65</v>
      </c>
      <c r="F115" s="9">
        <v>1.8</v>
      </c>
      <c r="G115" s="9">
        <v>0.47799999999999998</v>
      </c>
      <c r="H115" s="6">
        <v>1</v>
      </c>
      <c r="I115" s="9">
        <f t="shared" si="52"/>
        <v>1.8</v>
      </c>
      <c r="J115" s="9">
        <f t="shared" si="53"/>
        <v>0.47799999999999998</v>
      </c>
      <c r="K115" s="6">
        <v>248</v>
      </c>
      <c r="L115" s="6">
        <f t="shared" si="30"/>
        <v>0.53688838474285006</v>
      </c>
      <c r="M115" s="6">
        <f t="shared" si="31"/>
        <v>662</v>
      </c>
      <c r="N115" s="6">
        <f t="shared" si="32"/>
        <v>3</v>
      </c>
      <c r="O115" s="11">
        <f t="shared" si="33"/>
        <v>0.7</v>
      </c>
    </row>
    <row r="116" spans="1:15">
      <c r="A116" s="6" t="s">
        <v>58</v>
      </c>
      <c r="B116" s="6">
        <v>3300</v>
      </c>
      <c r="C116" s="8">
        <v>1.1285464678999999</v>
      </c>
      <c r="D116" s="9">
        <v>0.4</v>
      </c>
      <c r="E116" s="9">
        <v>54.65</v>
      </c>
      <c r="F116" s="9">
        <v>1.2</v>
      </c>
      <c r="G116" s="9">
        <v>6.4000000000000001E-2</v>
      </c>
      <c r="H116" s="6">
        <v>1</v>
      </c>
      <c r="I116" s="9">
        <f t="shared" si="52"/>
        <v>1.2</v>
      </c>
      <c r="J116" s="9">
        <f t="shared" si="53"/>
        <v>6.4000000000000001E-2</v>
      </c>
      <c r="K116" s="6">
        <v>951</v>
      </c>
      <c r="L116" s="6">
        <f t="shared" si="30"/>
        <v>2.0558354823578333</v>
      </c>
      <c r="M116" s="6">
        <f t="shared" si="31"/>
        <v>2536</v>
      </c>
      <c r="N116" s="6">
        <f t="shared" si="32"/>
        <v>7</v>
      </c>
      <c r="O116" s="11">
        <f t="shared" si="33"/>
        <v>0.4</v>
      </c>
    </row>
    <row r="117" spans="1:15">
      <c r="A117" s="6" t="s">
        <v>58</v>
      </c>
      <c r="B117" s="6">
        <v>3100</v>
      </c>
      <c r="C117" s="8">
        <v>0.69443237680000003</v>
      </c>
      <c r="D117" s="9">
        <v>0.41099999999999998</v>
      </c>
      <c r="E117" s="9">
        <v>54.65</v>
      </c>
      <c r="F117" s="9">
        <v>1.2</v>
      </c>
      <c r="G117" s="9">
        <v>6.4000000000000001E-2</v>
      </c>
      <c r="H117" s="6">
        <v>1</v>
      </c>
      <c r="I117" s="9">
        <f t="shared" si="52"/>
        <v>1.2</v>
      </c>
      <c r="J117" s="9">
        <f t="shared" si="53"/>
        <v>6.4000000000000001E-2</v>
      </c>
      <c r="K117" s="6">
        <v>898</v>
      </c>
      <c r="L117" s="6">
        <f t="shared" si="30"/>
        <v>1.29981248168011</v>
      </c>
      <c r="M117" s="6">
        <f t="shared" si="31"/>
        <v>1603</v>
      </c>
      <c r="N117" s="6">
        <f t="shared" si="32"/>
        <v>4</v>
      </c>
      <c r="O117" s="11">
        <f t="shared" si="33"/>
        <v>0.2</v>
      </c>
    </row>
    <row r="118" spans="1:15">
      <c r="A118" s="6" t="s">
        <v>58</v>
      </c>
      <c r="B118" s="6">
        <v>3300</v>
      </c>
      <c r="C118" s="8">
        <v>0.96125715030000003</v>
      </c>
      <c r="D118" s="9">
        <v>0.4</v>
      </c>
      <c r="E118" s="9">
        <v>54.65</v>
      </c>
      <c r="F118" s="9">
        <v>1.2</v>
      </c>
      <c r="G118" s="9">
        <v>6.4000000000000001E-2</v>
      </c>
      <c r="H118" s="6">
        <v>1</v>
      </c>
      <c r="I118" s="9">
        <f t="shared" si="52"/>
        <v>1.2</v>
      </c>
      <c r="J118" s="9">
        <f t="shared" si="53"/>
        <v>6.4000000000000001E-2</v>
      </c>
      <c r="K118" s="6">
        <v>810</v>
      </c>
      <c r="L118" s="6">
        <f t="shared" si="30"/>
        <v>1.7510901087965001</v>
      </c>
      <c r="M118" s="6">
        <f t="shared" si="31"/>
        <v>2160</v>
      </c>
      <c r="N118" s="6">
        <f t="shared" si="32"/>
        <v>6</v>
      </c>
      <c r="O118" s="11">
        <f t="shared" si="33"/>
        <v>0.3</v>
      </c>
    </row>
    <row r="119" spans="1:15">
      <c r="A119" s="6" t="s">
        <v>58</v>
      </c>
      <c r="B119" s="6">
        <v>4110</v>
      </c>
      <c r="C119" s="8">
        <v>0.60989673600000005</v>
      </c>
      <c r="D119" s="9">
        <v>0.41299999999999998</v>
      </c>
      <c r="E119" s="9">
        <v>54.65</v>
      </c>
      <c r="F119" s="9">
        <v>0.7</v>
      </c>
      <c r="G119" s="9">
        <v>0.09</v>
      </c>
      <c r="H119" s="6">
        <v>1</v>
      </c>
      <c r="I119" s="9">
        <f t="shared" si="52"/>
        <v>0.7</v>
      </c>
      <c r="J119" s="9">
        <f t="shared" si="53"/>
        <v>0.09</v>
      </c>
      <c r="K119" s="6">
        <v>531</v>
      </c>
      <c r="L119" s="6">
        <f t="shared" si="30"/>
        <v>1.1471369820876001</v>
      </c>
      <c r="M119" s="6">
        <f t="shared" si="31"/>
        <v>1415</v>
      </c>
      <c r="N119" s="6">
        <f t="shared" si="32"/>
        <v>2</v>
      </c>
      <c r="O119" s="11">
        <f t="shared" si="33"/>
        <v>0.3</v>
      </c>
    </row>
    <row r="120" spans="1:15">
      <c r="A120" s="6" t="s">
        <v>58</v>
      </c>
      <c r="B120" s="6">
        <v>3300</v>
      </c>
      <c r="C120" s="8">
        <v>0.1910379207</v>
      </c>
      <c r="D120" s="9">
        <v>0.28699999999999998</v>
      </c>
      <c r="E120" s="9">
        <v>54.65</v>
      </c>
      <c r="F120" s="9">
        <v>1.2</v>
      </c>
      <c r="G120" s="9">
        <v>6.4000000000000001E-2</v>
      </c>
      <c r="H120" s="6">
        <v>1</v>
      </c>
      <c r="I120" s="9">
        <f t="shared" si="52"/>
        <v>1.2</v>
      </c>
      <c r="J120" s="9">
        <f t="shared" si="53"/>
        <v>6.4000000000000001E-2</v>
      </c>
      <c r="K120" s="6">
        <v>116</v>
      </c>
      <c r="L120" s="6">
        <f t="shared" si="30"/>
        <v>0.2496953182595987</v>
      </c>
      <c r="M120" s="6">
        <f t="shared" si="31"/>
        <v>308</v>
      </c>
      <c r="N120" s="6">
        <f t="shared" si="32"/>
        <v>1</v>
      </c>
      <c r="O120" s="11">
        <f t="shared" si="33"/>
        <v>0</v>
      </c>
    </row>
    <row r="121" spans="1:15">
      <c r="A121" s="6" t="s">
        <v>58</v>
      </c>
      <c r="B121" s="6">
        <v>4110</v>
      </c>
      <c r="C121" s="8">
        <v>0.41839003800000002</v>
      </c>
      <c r="D121" s="9">
        <v>0.41299999999999998</v>
      </c>
      <c r="E121" s="9">
        <v>54.65</v>
      </c>
      <c r="F121" s="9">
        <v>0.7</v>
      </c>
      <c r="G121" s="9">
        <v>0.09</v>
      </c>
      <c r="H121" s="6">
        <v>1</v>
      </c>
      <c r="I121" s="9">
        <f t="shared" si="52"/>
        <v>0.7</v>
      </c>
      <c r="J121" s="9">
        <f t="shared" si="53"/>
        <v>0.09</v>
      </c>
      <c r="K121" s="6">
        <v>364</v>
      </c>
      <c r="L121" s="6">
        <f t="shared" si="30"/>
        <v>0.78693761943142493</v>
      </c>
      <c r="M121" s="6">
        <f t="shared" si="31"/>
        <v>971</v>
      </c>
      <c r="N121" s="6">
        <f t="shared" si="32"/>
        <v>1</v>
      </c>
      <c r="O121" s="11">
        <f t="shared" si="33"/>
        <v>0.2</v>
      </c>
    </row>
    <row r="122" spans="1:15">
      <c r="A122" s="6" t="s">
        <v>58</v>
      </c>
      <c r="B122" s="6">
        <v>1750</v>
      </c>
      <c r="C122" s="8">
        <v>3.8067585373999999</v>
      </c>
      <c r="D122" s="9">
        <v>0.72399999999999998</v>
      </c>
      <c r="E122" s="9">
        <v>54.65</v>
      </c>
      <c r="F122" s="9">
        <v>1.8</v>
      </c>
      <c r="G122" s="9">
        <v>0.47799999999999998</v>
      </c>
      <c r="H122" s="6">
        <v>0</v>
      </c>
      <c r="I122" s="9">
        <f>0.7*F122</f>
        <v>1.26</v>
      </c>
      <c r="J122" s="9">
        <f>0.5*G122</f>
        <v>0.23899999999999999</v>
      </c>
      <c r="K122" s="6">
        <v>5807</v>
      </c>
      <c r="L122" s="6">
        <f t="shared" si="30"/>
        <v>12.551707695490904</v>
      </c>
      <c r="M122" s="6">
        <f t="shared" si="31"/>
        <v>15482</v>
      </c>
      <c r="N122" s="6">
        <f t="shared" si="32"/>
        <v>43</v>
      </c>
      <c r="O122" s="11">
        <f t="shared" si="33"/>
        <v>8.1999999999999993</v>
      </c>
    </row>
    <row r="123" spans="1:15">
      <c r="A123" s="6" t="s">
        <v>58</v>
      </c>
      <c r="B123" s="6">
        <v>4110</v>
      </c>
      <c r="C123" s="8">
        <v>3.8191334200000003E-2</v>
      </c>
      <c r="D123" s="9">
        <v>0.41299999999999998</v>
      </c>
      <c r="E123" s="9">
        <v>54.65</v>
      </c>
      <c r="F123" s="9">
        <v>0.7</v>
      </c>
      <c r="G123" s="9">
        <v>0.09</v>
      </c>
      <c r="H123" s="6">
        <v>1</v>
      </c>
      <c r="I123" s="9">
        <f t="shared" ref="I123:I125" si="54">F123</f>
        <v>0.7</v>
      </c>
      <c r="J123" s="9">
        <f t="shared" ref="J123:J125" si="55">G123</f>
        <v>0.09</v>
      </c>
      <c r="K123" s="6">
        <v>33</v>
      </c>
      <c r="L123" s="6">
        <f t="shared" si="30"/>
        <v>7.1832966582865823E-2</v>
      </c>
      <c r="M123" s="6">
        <f t="shared" si="31"/>
        <v>89</v>
      </c>
      <c r="N123" s="6">
        <f t="shared" si="32"/>
        <v>0</v>
      </c>
      <c r="O123" s="11">
        <f t="shared" si="33"/>
        <v>0</v>
      </c>
    </row>
    <row r="124" spans="1:15">
      <c r="A124" s="6" t="s">
        <v>58</v>
      </c>
      <c r="B124" s="6">
        <v>3300</v>
      </c>
      <c r="C124" s="8">
        <v>0.13261975740000001</v>
      </c>
      <c r="D124" s="9">
        <v>0.4</v>
      </c>
      <c r="E124" s="9">
        <v>54.65</v>
      </c>
      <c r="F124" s="9">
        <v>1.2</v>
      </c>
      <c r="G124" s="9">
        <v>6.4000000000000001E-2</v>
      </c>
      <c r="H124" s="6">
        <v>1</v>
      </c>
      <c r="I124" s="9">
        <f t="shared" si="54"/>
        <v>1.2</v>
      </c>
      <c r="J124" s="9">
        <f t="shared" si="55"/>
        <v>6.4000000000000001E-2</v>
      </c>
      <c r="K124" s="6">
        <v>112</v>
      </c>
      <c r="L124" s="6">
        <f t="shared" si="30"/>
        <v>0.24158899139699999</v>
      </c>
      <c r="M124" s="6">
        <f t="shared" si="31"/>
        <v>298</v>
      </c>
      <c r="N124" s="6">
        <f t="shared" si="32"/>
        <v>1</v>
      </c>
      <c r="O124" s="11">
        <f t="shared" si="33"/>
        <v>0</v>
      </c>
    </row>
    <row r="125" spans="1:15">
      <c r="A125" s="6" t="s">
        <v>58</v>
      </c>
      <c r="B125" s="6">
        <v>3300</v>
      </c>
      <c r="C125" s="8">
        <v>0.17435391610000001</v>
      </c>
      <c r="D125" s="9">
        <v>0.4</v>
      </c>
      <c r="E125" s="9">
        <v>54.65</v>
      </c>
      <c r="F125" s="9">
        <v>1.2</v>
      </c>
      <c r="G125" s="9">
        <v>6.4000000000000001E-2</v>
      </c>
      <c r="H125" s="6">
        <v>1</v>
      </c>
      <c r="I125" s="9">
        <f t="shared" si="54"/>
        <v>1.2</v>
      </c>
      <c r="J125" s="9">
        <f t="shared" si="55"/>
        <v>6.4000000000000001E-2</v>
      </c>
      <c r="K125" s="6">
        <v>147</v>
      </c>
      <c r="L125" s="6">
        <f t="shared" si="30"/>
        <v>0.31761471716216666</v>
      </c>
      <c r="M125" s="6">
        <f t="shared" si="31"/>
        <v>392</v>
      </c>
      <c r="N125" s="6">
        <f t="shared" si="32"/>
        <v>1</v>
      </c>
      <c r="O125" s="11">
        <f t="shared" si="33"/>
        <v>0.1</v>
      </c>
    </row>
    <row r="126" spans="1:15">
      <c r="A126" s="6" t="s">
        <v>58</v>
      </c>
      <c r="B126" s="6">
        <v>1750</v>
      </c>
      <c r="C126" s="8">
        <v>7.5621480199999994E-2</v>
      </c>
      <c r="D126" s="9">
        <v>0.72399999999999998</v>
      </c>
      <c r="E126" s="9">
        <v>54.65</v>
      </c>
      <c r="F126" s="9">
        <v>1.8</v>
      </c>
      <c r="G126" s="9">
        <v>0.47799999999999998</v>
      </c>
      <c r="H126" s="6">
        <v>0</v>
      </c>
      <c r="I126" s="9">
        <f>0.7*F126</f>
        <v>1.26</v>
      </c>
      <c r="J126" s="9">
        <f>0.5*G126</f>
        <v>0.23899999999999999</v>
      </c>
      <c r="K126" s="6">
        <v>115</v>
      </c>
      <c r="L126" s="6">
        <f t="shared" si="30"/>
        <v>0.24934040487344333</v>
      </c>
      <c r="M126" s="6">
        <f t="shared" si="31"/>
        <v>308</v>
      </c>
      <c r="N126" s="6">
        <f t="shared" si="32"/>
        <v>1</v>
      </c>
      <c r="O126" s="11">
        <f t="shared" si="33"/>
        <v>0.2</v>
      </c>
    </row>
    <row r="127" spans="1:15">
      <c r="A127" s="6" t="s">
        <v>58</v>
      </c>
      <c r="B127" s="6">
        <v>8140</v>
      </c>
      <c r="C127" s="8">
        <v>1.04612334E-2</v>
      </c>
      <c r="D127" s="9">
        <v>0.70299999999999996</v>
      </c>
      <c r="E127" s="9">
        <v>54.65</v>
      </c>
      <c r="F127" s="9">
        <v>1.18</v>
      </c>
      <c r="G127" s="9">
        <v>0.48</v>
      </c>
      <c r="H127" s="6">
        <v>1</v>
      </c>
      <c r="I127" s="9">
        <f t="shared" ref="I127:I130" si="56">F127</f>
        <v>1.18</v>
      </c>
      <c r="J127" s="9">
        <f t="shared" ref="J127:J130" si="57">G127</f>
        <v>0.48</v>
      </c>
      <c r="K127" s="6">
        <v>24</v>
      </c>
      <c r="L127" s="6">
        <f t="shared" si="30"/>
        <v>3.3492466911077497E-2</v>
      </c>
      <c r="M127" s="6">
        <f t="shared" si="31"/>
        <v>41</v>
      </c>
      <c r="N127" s="6">
        <f t="shared" si="32"/>
        <v>0</v>
      </c>
      <c r="O127" s="11">
        <f t="shared" si="33"/>
        <v>0</v>
      </c>
    </row>
    <row r="128" spans="1:15">
      <c r="A128" s="6" t="s">
        <v>58</v>
      </c>
      <c r="B128" s="6">
        <v>8140</v>
      </c>
      <c r="C128" s="8">
        <v>0.30678175359999998</v>
      </c>
      <c r="D128" s="9">
        <v>0.70299999999999996</v>
      </c>
      <c r="E128" s="9">
        <v>54.65</v>
      </c>
      <c r="F128" s="9">
        <v>1.18</v>
      </c>
      <c r="G128" s="9">
        <v>0.48</v>
      </c>
      <c r="H128" s="6">
        <v>1</v>
      </c>
      <c r="I128" s="9">
        <f t="shared" si="56"/>
        <v>1.18</v>
      </c>
      <c r="J128" s="9">
        <f t="shared" si="57"/>
        <v>0.48</v>
      </c>
      <c r="K128" s="6">
        <v>618</v>
      </c>
      <c r="L128" s="6">
        <f t="shared" si="30"/>
        <v>0.9821860710392265</v>
      </c>
      <c r="M128" s="6">
        <f t="shared" si="31"/>
        <v>1212</v>
      </c>
      <c r="N128" s="6">
        <f t="shared" si="32"/>
        <v>3</v>
      </c>
      <c r="O128" s="11">
        <f t="shared" si="33"/>
        <v>1.3</v>
      </c>
    </row>
    <row r="129" spans="1:15">
      <c r="A129" s="6" t="s">
        <v>58</v>
      </c>
      <c r="B129" s="6">
        <v>1750</v>
      </c>
      <c r="C129" s="8">
        <v>0.68175666010000002</v>
      </c>
      <c r="D129" s="9">
        <v>0.76800000000000002</v>
      </c>
      <c r="E129" s="9">
        <v>54.65</v>
      </c>
      <c r="F129" s="9">
        <v>1.8</v>
      </c>
      <c r="G129" s="9">
        <v>0.47799999999999998</v>
      </c>
      <c r="H129" s="6">
        <v>1</v>
      </c>
      <c r="I129" s="9">
        <f t="shared" si="56"/>
        <v>1.8</v>
      </c>
      <c r="J129" s="9">
        <f t="shared" si="57"/>
        <v>0.47799999999999998</v>
      </c>
      <c r="K129" s="6">
        <v>1103</v>
      </c>
      <c r="L129" s="6">
        <f t="shared" si="30"/>
        <v>2.3845120943657601</v>
      </c>
      <c r="M129" s="6">
        <f t="shared" si="31"/>
        <v>2941</v>
      </c>
      <c r="N129" s="6">
        <f t="shared" si="32"/>
        <v>12</v>
      </c>
      <c r="O129" s="11">
        <f t="shared" si="33"/>
        <v>3.1</v>
      </c>
    </row>
    <row r="130" spans="1:15">
      <c r="A130" s="6" t="s">
        <v>58</v>
      </c>
      <c r="B130" s="6">
        <v>1750</v>
      </c>
      <c r="C130" s="8">
        <v>0.2079923994</v>
      </c>
      <c r="D130" s="9">
        <v>0.72399999999999998</v>
      </c>
      <c r="E130" s="9">
        <v>54.65</v>
      </c>
      <c r="F130" s="9">
        <v>1.8</v>
      </c>
      <c r="G130" s="9">
        <v>0.47799999999999998</v>
      </c>
      <c r="H130" s="6">
        <v>1</v>
      </c>
      <c r="I130" s="9">
        <f t="shared" si="56"/>
        <v>1.8</v>
      </c>
      <c r="J130" s="9">
        <f t="shared" si="57"/>
        <v>0.47799999999999998</v>
      </c>
      <c r="K130" s="6">
        <v>317</v>
      </c>
      <c r="L130" s="6">
        <f t="shared" si="30"/>
        <v>0.68579600584167</v>
      </c>
      <c r="M130" s="6">
        <f t="shared" si="31"/>
        <v>846</v>
      </c>
      <c r="N130" s="6">
        <f t="shared" si="32"/>
        <v>3</v>
      </c>
      <c r="O130" s="11">
        <f t="shared" si="33"/>
        <v>0.9</v>
      </c>
    </row>
    <row r="131" spans="1:15">
      <c r="A131" s="6" t="s">
        <v>58</v>
      </c>
      <c r="B131" s="6">
        <v>1750</v>
      </c>
      <c r="C131" s="8">
        <v>0.1173556389</v>
      </c>
      <c r="D131" s="9">
        <v>0.72399999999999998</v>
      </c>
      <c r="E131" s="9">
        <v>54.65</v>
      </c>
      <c r="F131" s="9">
        <v>1.8</v>
      </c>
      <c r="G131" s="9">
        <v>0.47799999999999998</v>
      </c>
      <c r="H131" s="6">
        <v>0</v>
      </c>
      <c r="I131" s="9">
        <f>0.7*F131</f>
        <v>1.26</v>
      </c>
      <c r="J131" s="9">
        <f>0.5*G131</f>
        <v>0.23899999999999999</v>
      </c>
      <c r="K131" s="6">
        <v>179</v>
      </c>
      <c r="L131" s="6">
        <f t="shared" ref="L131:L194" si="58">(E131*D131*C131)/12</f>
        <v>0.38694696850839505</v>
      </c>
      <c r="M131" s="6">
        <f t="shared" ref="M131:M194" si="59">ROUND(E131*D131*C131*102.79,0)</f>
        <v>477</v>
      </c>
      <c r="N131" s="6">
        <f t="shared" ref="N131:N194" si="60">ROUND(I131*M131*0.002205,0)</f>
        <v>1</v>
      </c>
      <c r="O131" s="11">
        <f t="shared" ref="O131:O194" si="61">ROUND(J131*M131*0.002205,1)</f>
        <v>0.3</v>
      </c>
    </row>
    <row r="132" spans="1:15">
      <c r="A132" s="6" t="s">
        <v>58</v>
      </c>
      <c r="B132" s="6">
        <v>1750</v>
      </c>
      <c r="C132" s="8">
        <v>0.13593713039999999</v>
      </c>
      <c r="D132" s="9">
        <v>0.72399999999999998</v>
      </c>
      <c r="E132" s="9">
        <v>54.65</v>
      </c>
      <c r="F132" s="9">
        <v>1.8</v>
      </c>
      <c r="G132" s="9">
        <v>0.47799999999999998</v>
      </c>
      <c r="H132" s="6">
        <v>1</v>
      </c>
      <c r="I132" s="9">
        <f t="shared" ref="I132:I135" si="62">F132</f>
        <v>1.8</v>
      </c>
      <c r="J132" s="9">
        <f t="shared" ref="J132:J135" si="63">G132</f>
        <v>0.47799999999999998</v>
      </c>
      <c r="K132" s="6">
        <v>207</v>
      </c>
      <c r="L132" s="6">
        <f t="shared" si="58"/>
        <v>0.44821417197371999</v>
      </c>
      <c r="M132" s="6">
        <f t="shared" si="59"/>
        <v>553</v>
      </c>
      <c r="N132" s="6">
        <f t="shared" si="60"/>
        <v>2</v>
      </c>
      <c r="O132" s="11">
        <f t="shared" si="61"/>
        <v>0.6</v>
      </c>
    </row>
    <row r="133" spans="1:15">
      <c r="A133" s="6" t="s">
        <v>58</v>
      </c>
      <c r="B133" s="6">
        <v>4110</v>
      </c>
      <c r="C133" s="8">
        <v>1.6465467800000001E-2</v>
      </c>
      <c r="D133" s="9">
        <v>0.25800000000000001</v>
      </c>
      <c r="E133" s="9">
        <v>54.65</v>
      </c>
      <c r="F133" s="9">
        <v>0.7</v>
      </c>
      <c r="G133" s="9">
        <v>0.09</v>
      </c>
      <c r="H133" s="6">
        <v>1</v>
      </c>
      <c r="I133" s="9">
        <f t="shared" si="62"/>
        <v>0.7</v>
      </c>
      <c r="J133" s="9">
        <f t="shared" si="63"/>
        <v>0.09</v>
      </c>
      <c r="K133" s="6">
        <v>9</v>
      </c>
      <c r="L133" s="6">
        <f t="shared" si="58"/>
        <v>1.9346513028305003E-2</v>
      </c>
      <c r="M133" s="6">
        <f t="shared" si="59"/>
        <v>24</v>
      </c>
      <c r="N133" s="6">
        <f t="shared" si="60"/>
        <v>0</v>
      </c>
      <c r="O133" s="11">
        <f t="shared" si="61"/>
        <v>0</v>
      </c>
    </row>
    <row r="134" spans="1:15">
      <c r="A134" s="6" t="s">
        <v>58</v>
      </c>
      <c r="B134" s="6">
        <v>1750</v>
      </c>
      <c r="C134" s="8">
        <v>6.9099401999999999E-3</v>
      </c>
      <c r="D134" s="9">
        <v>0.72399999999999998</v>
      </c>
      <c r="E134" s="9">
        <v>54.65</v>
      </c>
      <c r="F134" s="9">
        <v>1.8</v>
      </c>
      <c r="G134" s="9">
        <v>0.47799999999999998</v>
      </c>
      <c r="H134" s="6">
        <v>1</v>
      </c>
      <c r="I134" s="9">
        <f t="shared" si="62"/>
        <v>1.8</v>
      </c>
      <c r="J134" s="9">
        <f t="shared" si="63"/>
        <v>0.47799999999999998</v>
      </c>
      <c r="K134" s="6">
        <v>11</v>
      </c>
      <c r="L134" s="6">
        <f t="shared" si="58"/>
        <v>2.2783569993110001E-2</v>
      </c>
      <c r="M134" s="6">
        <f t="shared" si="59"/>
        <v>28</v>
      </c>
      <c r="N134" s="6">
        <f t="shared" si="60"/>
        <v>0</v>
      </c>
      <c r="O134" s="11">
        <f t="shared" si="61"/>
        <v>0</v>
      </c>
    </row>
    <row r="135" spans="1:15">
      <c r="A135" s="6" t="s">
        <v>58</v>
      </c>
      <c r="B135" s="6">
        <v>4110</v>
      </c>
      <c r="C135" s="8">
        <v>0.23819784090000001</v>
      </c>
      <c r="D135" s="9">
        <v>0.41299999999999998</v>
      </c>
      <c r="E135" s="9">
        <v>54.65</v>
      </c>
      <c r="F135" s="9">
        <v>0.7</v>
      </c>
      <c r="G135" s="9">
        <v>0.09</v>
      </c>
      <c r="H135" s="6">
        <v>1</v>
      </c>
      <c r="I135" s="9">
        <f t="shared" si="62"/>
        <v>0.7</v>
      </c>
      <c r="J135" s="9">
        <f t="shared" si="63"/>
        <v>0.09</v>
      </c>
      <c r="K135" s="6">
        <v>207</v>
      </c>
      <c r="L135" s="6">
        <f t="shared" si="58"/>
        <v>0.44801937151178373</v>
      </c>
      <c r="M135" s="6">
        <f t="shared" si="59"/>
        <v>553</v>
      </c>
      <c r="N135" s="6">
        <f t="shared" si="60"/>
        <v>1</v>
      </c>
      <c r="O135" s="11">
        <f t="shared" si="61"/>
        <v>0.1</v>
      </c>
    </row>
    <row r="136" spans="1:15">
      <c r="A136" s="6" t="s">
        <v>58</v>
      </c>
      <c r="B136" s="6">
        <v>1750</v>
      </c>
      <c r="C136" s="8">
        <v>2.3994055899999998E-2</v>
      </c>
      <c r="D136" s="9">
        <v>0.72399999999999998</v>
      </c>
      <c r="E136" s="9">
        <v>54.65</v>
      </c>
      <c r="F136" s="9">
        <v>1.8</v>
      </c>
      <c r="G136" s="9">
        <v>0.47799999999999998</v>
      </c>
      <c r="H136" s="6">
        <v>0</v>
      </c>
      <c r="I136" s="9">
        <f>0.7*F136</f>
        <v>1.26</v>
      </c>
      <c r="J136" s="9">
        <f>0.5*G136</f>
        <v>0.23899999999999999</v>
      </c>
      <c r="K136" s="6">
        <v>37</v>
      </c>
      <c r="L136" s="6">
        <f t="shared" si="58"/>
        <v>7.9113601014411658E-2</v>
      </c>
      <c r="M136" s="6">
        <f t="shared" si="59"/>
        <v>98</v>
      </c>
      <c r="N136" s="6">
        <f t="shared" si="60"/>
        <v>0</v>
      </c>
      <c r="O136" s="11">
        <f t="shared" si="61"/>
        <v>0.1</v>
      </c>
    </row>
    <row r="137" spans="1:15">
      <c r="A137" s="6" t="s">
        <v>58</v>
      </c>
      <c r="B137" s="6">
        <v>3300</v>
      </c>
      <c r="C137" s="8">
        <v>9.5522445278999992</v>
      </c>
      <c r="D137" s="9">
        <v>0.4</v>
      </c>
      <c r="E137" s="9">
        <v>54.65</v>
      </c>
      <c r="F137" s="9">
        <v>1.2</v>
      </c>
      <c r="G137" s="9">
        <v>6.4000000000000001E-2</v>
      </c>
      <c r="H137" s="6">
        <v>1</v>
      </c>
      <c r="I137" s="9">
        <f t="shared" ref="I137:I138" si="64">F137</f>
        <v>1.2</v>
      </c>
      <c r="J137" s="9">
        <f t="shared" ref="J137:J138" si="65">G137</f>
        <v>6.4000000000000001E-2</v>
      </c>
      <c r="K137" s="6">
        <v>8051</v>
      </c>
      <c r="L137" s="6">
        <f t="shared" si="58"/>
        <v>17.401005448324497</v>
      </c>
      <c r="M137" s="6">
        <f t="shared" si="59"/>
        <v>21464</v>
      </c>
      <c r="N137" s="6">
        <f t="shared" si="60"/>
        <v>57</v>
      </c>
      <c r="O137" s="11">
        <f t="shared" si="61"/>
        <v>3</v>
      </c>
    </row>
    <row r="138" spans="1:15">
      <c r="A138" s="6" t="s">
        <v>58</v>
      </c>
      <c r="B138" s="6">
        <v>3300</v>
      </c>
      <c r="C138" s="8">
        <v>7.9472378999999996E-2</v>
      </c>
      <c r="D138" s="9">
        <v>0.4</v>
      </c>
      <c r="E138" s="9">
        <v>54.65</v>
      </c>
      <c r="F138" s="9">
        <v>1.2</v>
      </c>
      <c r="G138" s="9">
        <v>6.4000000000000001E-2</v>
      </c>
      <c r="H138" s="6">
        <v>1</v>
      </c>
      <c r="I138" s="9">
        <f t="shared" si="64"/>
        <v>1.2</v>
      </c>
      <c r="J138" s="9">
        <f t="shared" si="65"/>
        <v>6.4000000000000001E-2</v>
      </c>
      <c r="K138" s="6">
        <v>67</v>
      </c>
      <c r="L138" s="6">
        <f t="shared" si="58"/>
        <v>0.14477218374499998</v>
      </c>
      <c r="M138" s="6">
        <f t="shared" si="59"/>
        <v>179</v>
      </c>
      <c r="N138" s="6">
        <f t="shared" si="60"/>
        <v>0</v>
      </c>
      <c r="O138" s="11">
        <f t="shared" si="61"/>
        <v>0</v>
      </c>
    </row>
    <row r="139" spans="1:15">
      <c r="A139" s="6" t="s">
        <v>58</v>
      </c>
      <c r="B139" s="6">
        <v>1750</v>
      </c>
      <c r="C139" s="8">
        <v>2.0221246999999999E-3</v>
      </c>
      <c r="D139" s="9">
        <v>0.76800000000000002</v>
      </c>
      <c r="E139" s="9">
        <v>54.65</v>
      </c>
      <c r="F139" s="9">
        <v>1.8</v>
      </c>
      <c r="G139" s="9">
        <v>0.47799999999999998</v>
      </c>
      <c r="H139" s="6">
        <v>0</v>
      </c>
      <c r="I139" s="9">
        <f t="shared" ref="I139:I142" si="66">0.7*F139</f>
        <v>1.26</v>
      </c>
      <c r="J139" s="9">
        <f t="shared" ref="J139:J142" si="67">0.5*G139</f>
        <v>0.23899999999999999</v>
      </c>
      <c r="K139" s="6">
        <v>3</v>
      </c>
      <c r="L139" s="6">
        <f t="shared" si="58"/>
        <v>7.0725833507200011E-3</v>
      </c>
      <c r="M139" s="6">
        <f t="shared" si="59"/>
        <v>9</v>
      </c>
      <c r="N139" s="6">
        <f t="shared" si="60"/>
        <v>0</v>
      </c>
      <c r="O139" s="11">
        <f t="shared" si="61"/>
        <v>0</v>
      </c>
    </row>
    <row r="140" spans="1:15">
      <c r="A140" s="6" t="s">
        <v>58</v>
      </c>
      <c r="B140" s="6">
        <v>1750</v>
      </c>
      <c r="C140" s="8">
        <v>0.1155427624</v>
      </c>
      <c r="D140" s="9">
        <v>0.72399999999999998</v>
      </c>
      <c r="E140" s="9">
        <v>54.65</v>
      </c>
      <c r="F140" s="9">
        <v>1.8</v>
      </c>
      <c r="G140" s="9">
        <v>0.47799999999999998</v>
      </c>
      <c r="H140" s="6">
        <v>0</v>
      </c>
      <c r="I140" s="9">
        <f t="shared" si="66"/>
        <v>1.26</v>
      </c>
      <c r="J140" s="9">
        <f t="shared" si="67"/>
        <v>0.23899999999999999</v>
      </c>
      <c r="K140" s="6">
        <v>176</v>
      </c>
      <c r="L140" s="6">
        <f t="shared" si="58"/>
        <v>0.38096952189798666</v>
      </c>
      <c r="M140" s="6">
        <f t="shared" si="59"/>
        <v>470</v>
      </c>
      <c r="N140" s="6">
        <f t="shared" si="60"/>
        <v>1</v>
      </c>
      <c r="O140" s="11">
        <f t="shared" si="61"/>
        <v>0.2</v>
      </c>
    </row>
    <row r="141" spans="1:15">
      <c r="A141" s="6" t="s">
        <v>58</v>
      </c>
      <c r="B141" s="6">
        <v>1750</v>
      </c>
      <c r="C141" s="8">
        <v>1.1997157543999999</v>
      </c>
      <c r="D141" s="9">
        <v>0.72399999999999998</v>
      </c>
      <c r="E141" s="9">
        <v>54.65</v>
      </c>
      <c r="F141" s="9">
        <v>1.8</v>
      </c>
      <c r="G141" s="9">
        <v>0.47799999999999998</v>
      </c>
      <c r="H141" s="6">
        <v>0</v>
      </c>
      <c r="I141" s="9">
        <f t="shared" si="66"/>
        <v>1.26</v>
      </c>
      <c r="J141" s="9">
        <f t="shared" si="67"/>
        <v>0.23899999999999999</v>
      </c>
      <c r="K141" s="6">
        <v>1830</v>
      </c>
      <c r="L141" s="6">
        <f t="shared" si="58"/>
        <v>3.9557227806702531</v>
      </c>
      <c r="M141" s="6">
        <f t="shared" si="59"/>
        <v>4879</v>
      </c>
      <c r="N141" s="6">
        <f t="shared" si="60"/>
        <v>14</v>
      </c>
      <c r="O141" s="11">
        <f t="shared" si="61"/>
        <v>2.6</v>
      </c>
    </row>
    <row r="142" spans="1:15">
      <c r="A142" s="6" t="s">
        <v>58</v>
      </c>
      <c r="B142" s="6">
        <v>1750</v>
      </c>
      <c r="C142" s="8">
        <v>0.88201300819999995</v>
      </c>
      <c r="D142" s="9">
        <v>0.83599999999999997</v>
      </c>
      <c r="E142" s="9">
        <v>54.65</v>
      </c>
      <c r="F142" s="9">
        <v>1.8</v>
      </c>
      <c r="G142" s="9">
        <v>0.47799999999999998</v>
      </c>
      <c r="H142" s="6">
        <v>0</v>
      </c>
      <c r="I142" s="9">
        <f t="shared" si="66"/>
        <v>1.26</v>
      </c>
      <c r="J142" s="9">
        <f t="shared" si="67"/>
        <v>0.23899999999999999</v>
      </c>
      <c r="K142" s="6">
        <v>1554</v>
      </c>
      <c r="L142" s="6">
        <f t="shared" si="58"/>
        <v>3.358073425903056</v>
      </c>
      <c r="M142" s="6">
        <f t="shared" si="59"/>
        <v>4142</v>
      </c>
      <c r="N142" s="6">
        <f t="shared" si="60"/>
        <v>12</v>
      </c>
      <c r="O142" s="11">
        <f t="shared" si="61"/>
        <v>2.2000000000000002</v>
      </c>
    </row>
    <row r="143" spans="1:15">
      <c r="A143" s="6" t="s">
        <v>58</v>
      </c>
      <c r="B143" s="6">
        <v>4110</v>
      </c>
      <c r="C143" s="8">
        <v>1.9075938899999999E-2</v>
      </c>
      <c r="D143" s="9">
        <v>0.41299999999999998</v>
      </c>
      <c r="E143" s="9">
        <v>54.65</v>
      </c>
      <c r="F143" s="9">
        <v>0.7</v>
      </c>
      <c r="G143" s="9">
        <v>0.09</v>
      </c>
      <c r="H143" s="6">
        <v>1</v>
      </c>
      <c r="I143" s="9">
        <f t="shared" ref="I143:I144" si="68">F143</f>
        <v>0.7</v>
      </c>
      <c r="J143" s="9">
        <f t="shared" ref="J143:J144" si="69">G143</f>
        <v>0.09</v>
      </c>
      <c r="K143" s="6">
        <v>17</v>
      </c>
      <c r="L143" s="6">
        <f t="shared" si="58"/>
        <v>3.5879377095458742E-2</v>
      </c>
      <c r="M143" s="6">
        <f t="shared" si="59"/>
        <v>44</v>
      </c>
      <c r="N143" s="6">
        <f t="shared" si="60"/>
        <v>0</v>
      </c>
      <c r="O143" s="11">
        <f t="shared" si="61"/>
        <v>0</v>
      </c>
    </row>
    <row r="144" spans="1:15">
      <c r="A144" s="6" t="s">
        <v>58</v>
      </c>
      <c r="B144" s="6">
        <v>4110</v>
      </c>
      <c r="C144" s="8">
        <v>0.32113038830000001</v>
      </c>
      <c r="D144" s="9">
        <v>0.41299999999999998</v>
      </c>
      <c r="E144" s="9">
        <v>54.65</v>
      </c>
      <c r="F144" s="9">
        <v>0.7</v>
      </c>
      <c r="G144" s="9">
        <v>0.09</v>
      </c>
      <c r="H144" s="6">
        <v>1</v>
      </c>
      <c r="I144" s="9">
        <f t="shared" si="68"/>
        <v>0.7</v>
      </c>
      <c r="J144" s="9">
        <f t="shared" si="69"/>
        <v>0.09</v>
      </c>
      <c r="K144" s="6">
        <v>279</v>
      </c>
      <c r="L144" s="6">
        <f t="shared" si="58"/>
        <v>0.60400478105047795</v>
      </c>
      <c r="M144" s="6">
        <f t="shared" si="59"/>
        <v>745</v>
      </c>
      <c r="N144" s="6">
        <f t="shared" si="60"/>
        <v>1</v>
      </c>
      <c r="O144" s="11">
        <f t="shared" si="61"/>
        <v>0.1</v>
      </c>
    </row>
    <row r="145" spans="1:15">
      <c r="A145" s="6" t="s">
        <v>58</v>
      </c>
      <c r="B145" s="6">
        <v>1750</v>
      </c>
      <c r="C145" s="8">
        <v>0.72856300389999995</v>
      </c>
      <c r="D145" s="9">
        <v>0.72399999999999998</v>
      </c>
      <c r="E145" s="9">
        <v>54.65</v>
      </c>
      <c r="F145" s="9">
        <v>1.8</v>
      </c>
      <c r="G145" s="9">
        <v>0.47799999999999998</v>
      </c>
      <c r="H145" s="6">
        <v>0</v>
      </c>
      <c r="I145" s="9">
        <f>0.7*F145</f>
        <v>1.26</v>
      </c>
      <c r="J145" s="9">
        <f>0.5*G145</f>
        <v>0.23899999999999999</v>
      </c>
      <c r="K145" s="6">
        <v>1111</v>
      </c>
      <c r="L145" s="6">
        <f t="shared" si="58"/>
        <v>2.4022300791758116</v>
      </c>
      <c r="M145" s="6">
        <f t="shared" si="59"/>
        <v>2963</v>
      </c>
      <c r="N145" s="6">
        <f t="shared" si="60"/>
        <v>8</v>
      </c>
      <c r="O145" s="11">
        <f t="shared" si="61"/>
        <v>1.6</v>
      </c>
    </row>
    <row r="146" spans="1:15">
      <c r="A146" s="6" t="s">
        <v>58</v>
      </c>
      <c r="B146" s="6">
        <v>3300</v>
      </c>
      <c r="C146" s="8">
        <v>2.1357148999999999E-2</v>
      </c>
      <c r="D146" s="9">
        <v>0.4</v>
      </c>
      <c r="E146" s="9">
        <v>54.65</v>
      </c>
      <c r="F146" s="9">
        <v>1.2</v>
      </c>
      <c r="G146" s="9">
        <v>6.4000000000000001E-2</v>
      </c>
      <c r="H146" s="6">
        <v>1</v>
      </c>
      <c r="I146" s="9">
        <f t="shared" ref="I146:I148" si="70">F146</f>
        <v>1.2</v>
      </c>
      <c r="J146" s="9">
        <f t="shared" ref="J146:J148" si="71">G146</f>
        <v>6.4000000000000001E-2</v>
      </c>
      <c r="K146" s="6">
        <v>18</v>
      </c>
      <c r="L146" s="6">
        <f t="shared" si="58"/>
        <v>3.8905606428333329E-2</v>
      </c>
      <c r="M146" s="6">
        <f t="shared" si="59"/>
        <v>48</v>
      </c>
      <c r="N146" s="6">
        <f t="shared" si="60"/>
        <v>0</v>
      </c>
      <c r="O146" s="11">
        <f t="shared" si="61"/>
        <v>0</v>
      </c>
    </row>
    <row r="147" spans="1:15">
      <c r="A147" s="6" t="s">
        <v>58</v>
      </c>
      <c r="B147" s="6">
        <v>4110</v>
      </c>
      <c r="C147" s="8">
        <v>1.0193606E-3</v>
      </c>
      <c r="D147" s="9">
        <v>0.309</v>
      </c>
      <c r="E147" s="9">
        <v>54.65</v>
      </c>
      <c r="F147" s="9">
        <v>0.7</v>
      </c>
      <c r="G147" s="9">
        <v>0.09</v>
      </c>
      <c r="H147" s="6">
        <v>1</v>
      </c>
      <c r="I147" s="9">
        <f t="shared" si="70"/>
        <v>0.7</v>
      </c>
      <c r="J147" s="9">
        <f t="shared" si="71"/>
        <v>0.09</v>
      </c>
      <c r="K147" s="6">
        <v>1</v>
      </c>
      <c r="L147" s="6">
        <f t="shared" si="58"/>
        <v>1.4344824623425E-3</v>
      </c>
      <c r="M147" s="6">
        <f t="shared" si="59"/>
        <v>2</v>
      </c>
      <c r="N147" s="6">
        <f t="shared" si="60"/>
        <v>0</v>
      </c>
      <c r="O147" s="11">
        <f t="shared" si="61"/>
        <v>0</v>
      </c>
    </row>
    <row r="148" spans="1:15">
      <c r="A148" s="6" t="s">
        <v>58</v>
      </c>
      <c r="B148" s="6">
        <v>4110</v>
      </c>
      <c r="C148" s="8">
        <v>0.13425637260000001</v>
      </c>
      <c r="D148" s="9">
        <v>0.309</v>
      </c>
      <c r="E148" s="9">
        <v>54.65</v>
      </c>
      <c r="F148" s="9">
        <v>0.7</v>
      </c>
      <c r="G148" s="9">
        <v>0.09</v>
      </c>
      <c r="H148" s="6">
        <v>1</v>
      </c>
      <c r="I148" s="9">
        <f t="shared" si="70"/>
        <v>0.7</v>
      </c>
      <c r="J148" s="9">
        <f t="shared" si="71"/>
        <v>0.09</v>
      </c>
      <c r="K148" s="6">
        <v>87</v>
      </c>
      <c r="L148" s="6">
        <f t="shared" si="58"/>
        <v>0.18893060213669252</v>
      </c>
      <c r="M148" s="6">
        <f t="shared" si="59"/>
        <v>233</v>
      </c>
      <c r="N148" s="6">
        <f t="shared" si="60"/>
        <v>0</v>
      </c>
      <c r="O148" s="11">
        <f t="shared" si="61"/>
        <v>0</v>
      </c>
    </row>
    <row r="149" spans="1:15">
      <c r="A149" s="6" t="s">
        <v>58</v>
      </c>
      <c r="B149" s="6">
        <v>1750</v>
      </c>
      <c r="C149" s="8">
        <v>9.3047629300000004E-2</v>
      </c>
      <c r="D149" s="9">
        <v>0.76800000000000002</v>
      </c>
      <c r="E149" s="9">
        <v>54.65</v>
      </c>
      <c r="F149" s="9">
        <v>1.8</v>
      </c>
      <c r="G149" s="9">
        <v>0.47799999999999998</v>
      </c>
      <c r="H149" s="6">
        <v>0</v>
      </c>
      <c r="I149" s="9">
        <f>0.7*F149</f>
        <v>1.26</v>
      </c>
      <c r="J149" s="9">
        <f>0.5*G149</f>
        <v>0.23899999999999999</v>
      </c>
      <c r="K149" s="6">
        <v>151</v>
      </c>
      <c r="L149" s="6">
        <f t="shared" si="58"/>
        <v>0.32544338823968005</v>
      </c>
      <c r="M149" s="6">
        <f t="shared" si="59"/>
        <v>401</v>
      </c>
      <c r="N149" s="6">
        <f t="shared" si="60"/>
        <v>1</v>
      </c>
      <c r="O149" s="11">
        <f t="shared" si="61"/>
        <v>0.2</v>
      </c>
    </row>
    <row r="150" spans="1:15">
      <c r="A150" s="6" t="s">
        <v>58</v>
      </c>
      <c r="B150" s="6">
        <v>4110</v>
      </c>
      <c r="C150" s="8">
        <v>2.2155617200000002E-2</v>
      </c>
      <c r="D150" s="9">
        <v>0.41299999999999998</v>
      </c>
      <c r="E150" s="9">
        <v>54.65</v>
      </c>
      <c r="F150" s="9">
        <v>0.7</v>
      </c>
      <c r="G150" s="9">
        <v>0.09</v>
      </c>
      <c r="H150" s="6">
        <v>1</v>
      </c>
      <c r="I150" s="9">
        <f>F150</f>
        <v>0.7</v>
      </c>
      <c r="J150" s="9">
        <f>G150</f>
        <v>0.09</v>
      </c>
      <c r="K150" s="6">
        <v>19</v>
      </c>
      <c r="L150" s="6">
        <f t="shared" si="58"/>
        <v>4.1671854185978331E-2</v>
      </c>
      <c r="M150" s="6">
        <f t="shared" si="59"/>
        <v>51</v>
      </c>
      <c r="N150" s="6">
        <f t="shared" si="60"/>
        <v>0</v>
      </c>
      <c r="O150" s="11">
        <f t="shared" si="61"/>
        <v>0</v>
      </c>
    </row>
    <row r="151" spans="1:15">
      <c r="A151" s="6" t="s">
        <v>58</v>
      </c>
      <c r="B151" s="6">
        <v>8140</v>
      </c>
      <c r="C151" s="8">
        <v>0.13452093919999999</v>
      </c>
      <c r="D151" s="9">
        <v>0.70299999999999996</v>
      </c>
      <c r="E151" s="9">
        <v>54.65</v>
      </c>
      <c r="F151" s="9">
        <v>1.18</v>
      </c>
      <c r="G151" s="9">
        <v>0.48</v>
      </c>
      <c r="H151" s="6">
        <v>0</v>
      </c>
      <c r="I151" s="9">
        <f t="shared" ref="I151:I153" si="72">0.7*F151</f>
        <v>0.82599999999999996</v>
      </c>
      <c r="J151" s="9">
        <f t="shared" ref="J151:J153" si="73">0.5*G151</f>
        <v>0.24</v>
      </c>
      <c r="K151" s="6">
        <v>199</v>
      </c>
      <c r="L151" s="6">
        <f t="shared" si="58"/>
        <v>0.43067943642315326</v>
      </c>
      <c r="M151" s="6">
        <f t="shared" si="59"/>
        <v>531</v>
      </c>
      <c r="N151" s="6">
        <f t="shared" si="60"/>
        <v>1</v>
      </c>
      <c r="O151" s="11">
        <f t="shared" si="61"/>
        <v>0.3</v>
      </c>
    </row>
    <row r="152" spans="1:15">
      <c r="A152" s="6" t="s">
        <v>58</v>
      </c>
      <c r="B152" s="6">
        <v>1750</v>
      </c>
      <c r="C152" s="8">
        <v>6.9437238600000006E-2</v>
      </c>
      <c r="D152" s="9">
        <v>0.72399999999999998</v>
      </c>
      <c r="E152" s="9">
        <v>54.65</v>
      </c>
      <c r="F152" s="9">
        <v>1.8</v>
      </c>
      <c r="G152" s="9">
        <v>0.47799999999999998</v>
      </c>
      <c r="H152" s="6">
        <v>0</v>
      </c>
      <c r="I152" s="9">
        <f t="shared" si="72"/>
        <v>1.26</v>
      </c>
      <c r="J152" s="9">
        <f t="shared" si="73"/>
        <v>0.23899999999999999</v>
      </c>
      <c r="K152" s="6">
        <v>106</v>
      </c>
      <c r="L152" s="6">
        <f t="shared" si="58"/>
        <v>0.22894962039923003</v>
      </c>
      <c r="M152" s="6">
        <f t="shared" si="59"/>
        <v>282</v>
      </c>
      <c r="N152" s="6">
        <f t="shared" si="60"/>
        <v>1</v>
      </c>
      <c r="O152" s="11">
        <f t="shared" si="61"/>
        <v>0.1</v>
      </c>
    </row>
    <row r="153" spans="1:15">
      <c r="A153" s="6" t="s">
        <v>58</v>
      </c>
      <c r="B153" s="6">
        <v>1750</v>
      </c>
      <c r="C153" s="8">
        <v>0.48209231549999998</v>
      </c>
      <c r="D153" s="9">
        <v>0.72399999999999998</v>
      </c>
      <c r="E153" s="9">
        <v>54.65</v>
      </c>
      <c r="F153" s="9">
        <v>1.8</v>
      </c>
      <c r="G153" s="9">
        <v>0.47799999999999998</v>
      </c>
      <c r="H153" s="6">
        <v>0</v>
      </c>
      <c r="I153" s="9">
        <f t="shared" si="72"/>
        <v>1.26</v>
      </c>
      <c r="J153" s="9">
        <f t="shared" si="73"/>
        <v>0.23899999999999999</v>
      </c>
      <c r="K153" s="6">
        <v>735</v>
      </c>
      <c r="L153" s="6">
        <f t="shared" si="58"/>
        <v>1.589562817538525</v>
      </c>
      <c r="M153" s="6">
        <f t="shared" si="59"/>
        <v>1961</v>
      </c>
      <c r="N153" s="6">
        <f t="shared" si="60"/>
        <v>5</v>
      </c>
      <c r="O153" s="11">
        <f t="shared" si="61"/>
        <v>1</v>
      </c>
    </row>
    <row r="154" spans="1:15">
      <c r="A154" s="6" t="s">
        <v>58</v>
      </c>
      <c r="B154" s="6">
        <v>4110</v>
      </c>
      <c r="C154" s="8">
        <v>0.27756491150000001</v>
      </c>
      <c r="D154" s="9">
        <v>0.309</v>
      </c>
      <c r="E154" s="9">
        <v>54.65</v>
      </c>
      <c r="F154" s="9">
        <v>0.7</v>
      </c>
      <c r="G154" s="9">
        <v>0.09</v>
      </c>
      <c r="H154" s="6">
        <v>1</v>
      </c>
      <c r="I154" s="9">
        <f>F154</f>
        <v>0.7</v>
      </c>
      <c r="J154" s="9">
        <f>G154</f>
        <v>0.09</v>
      </c>
      <c r="K154" s="6">
        <v>181</v>
      </c>
      <c r="L154" s="6">
        <f t="shared" si="58"/>
        <v>0.39059975214698123</v>
      </c>
      <c r="M154" s="6">
        <f t="shared" si="59"/>
        <v>482</v>
      </c>
      <c r="N154" s="6">
        <f t="shared" si="60"/>
        <v>1</v>
      </c>
      <c r="O154" s="11">
        <f t="shared" si="61"/>
        <v>0.1</v>
      </c>
    </row>
    <row r="155" spans="1:15">
      <c r="A155" s="6" t="s">
        <v>58</v>
      </c>
      <c r="B155" s="6">
        <v>6300</v>
      </c>
      <c r="C155" s="8">
        <v>7.8572250400000002E-2</v>
      </c>
      <c r="D155" s="9">
        <v>0.30299999999999999</v>
      </c>
      <c r="E155" s="9">
        <v>54.65</v>
      </c>
      <c r="F155" s="9">
        <v>0</v>
      </c>
      <c r="G155" s="9">
        <v>0</v>
      </c>
      <c r="H155" s="6">
        <v>1</v>
      </c>
      <c r="I155" s="9">
        <f>F155</f>
        <v>0</v>
      </c>
      <c r="J155" s="9">
        <f>G155</f>
        <v>0</v>
      </c>
      <c r="K155" s="6">
        <v>50</v>
      </c>
      <c r="L155" s="6">
        <f t="shared" si="58"/>
        <v>0.10842283048008999</v>
      </c>
      <c r="M155" s="6">
        <f t="shared" si="59"/>
        <v>134</v>
      </c>
      <c r="N155" s="6">
        <f t="shared" si="60"/>
        <v>0</v>
      </c>
      <c r="O155" s="11">
        <f t="shared" si="61"/>
        <v>0</v>
      </c>
    </row>
    <row r="156" spans="1:15">
      <c r="A156" s="6" t="s">
        <v>58</v>
      </c>
      <c r="B156" s="6">
        <v>1750</v>
      </c>
      <c r="C156" s="8">
        <v>9.9666560000000008E-4</v>
      </c>
      <c r="D156" s="9">
        <v>0.72399999999999998</v>
      </c>
      <c r="E156" s="9">
        <v>54.65</v>
      </c>
      <c r="F156" s="9">
        <v>1.8</v>
      </c>
      <c r="G156" s="9">
        <v>0.47799999999999998</v>
      </c>
      <c r="H156" s="6">
        <v>0</v>
      </c>
      <c r="I156" s="9">
        <f>0.7*F156</f>
        <v>1.26</v>
      </c>
      <c r="J156" s="9">
        <f>0.5*G156</f>
        <v>0.23899999999999999</v>
      </c>
      <c r="K156" s="6">
        <v>2</v>
      </c>
      <c r="L156" s="6">
        <f t="shared" si="58"/>
        <v>3.2862224274133336E-3</v>
      </c>
      <c r="M156" s="6">
        <f t="shared" si="59"/>
        <v>4</v>
      </c>
      <c r="N156" s="6">
        <f t="shared" si="60"/>
        <v>0</v>
      </c>
      <c r="O156" s="11">
        <f t="shared" si="61"/>
        <v>0</v>
      </c>
    </row>
    <row r="157" spans="1:15">
      <c r="A157" s="6" t="s">
        <v>58</v>
      </c>
      <c r="B157" s="6">
        <v>4110</v>
      </c>
      <c r="C157" s="8">
        <v>4.3850457000000002E-2</v>
      </c>
      <c r="D157" s="9">
        <v>0.41299999999999998</v>
      </c>
      <c r="E157" s="9">
        <v>54.65</v>
      </c>
      <c r="F157" s="9">
        <v>0.7</v>
      </c>
      <c r="G157" s="9">
        <v>0.09</v>
      </c>
      <c r="H157" s="6">
        <v>1</v>
      </c>
      <c r="I157" s="9">
        <f t="shared" ref="I157:I173" si="74">F157</f>
        <v>0.7</v>
      </c>
      <c r="J157" s="9">
        <f t="shared" ref="J157:J173" si="75">G157</f>
        <v>0.09</v>
      </c>
      <c r="K157" s="6">
        <v>38</v>
      </c>
      <c r="L157" s="6">
        <f t="shared" si="58"/>
        <v>8.2477045599637491E-2</v>
      </c>
      <c r="M157" s="6">
        <f t="shared" si="59"/>
        <v>102</v>
      </c>
      <c r="N157" s="6">
        <f t="shared" si="60"/>
        <v>0</v>
      </c>
      <c r="O157" s="11">
        <f t="shared" si="61"/>
        <v>0</v>
      </c>
    </row>
    <row r="158" spans="1:15">
      <c r="A158" s="6" t="s">
        <v>58</v>
      </c>
      <c r="B158" s="6">
        <v>4110</v>
      </c>
      <c r="C158" s="8">
        <v>3.2905126E-2</v>
      </c>
      <c r="D158" s="9">
        <v>0.25800000000000001</v>
      </c>
      <c r="E158" s="9">
        <v>54.65</v>
      </c>
      <c r="F158" s="9">
        <v>0.7</v>
      </c>
      <c r="G158" s="9">
        <v>0.09</v>
      </c>
      <c r="H158" s="6">
        <v>1</v>
      </c>
      <c r="I158" s="9">
        <f t="shared" si="74"/>
        <v>0.7</v>
      </c>
      <c r="J158" s="9">
        <f t="shared" si="75"/>
        <v>0.09</v>
      </c>
      <c r="K158" s="6">
        <v>18</v>
      </c>
      <c r="L158" s="6">
        <f t="shared" si="58"/>
        <v>3.8662700421850001E-2</v>
      </c>
      <c r="M158" s="6">
        <f t="shared" si="59"/>
        <v>48</v>
      </c>
      <c r="N158" s="6">
        <f t="shared" si="60"/>
        <v>0</v>
      </c>
      <c r="O158" s="11">
        <f t="shared" si="61"/>
        <v>0</v>
      </c>
    </row>
    <row r="159" spans="1:15">
      <c r="A159" s="6" t="s">
        <v>58</v>
      </c>
      <c r="B159" s="6">
        <v>4110</v>
      </c>
      <c r="C159" s="8">
        <v>0.13750994859999999</v>
      </c>
      <c r="D159" s="9">
        <v>0.41299999999999998</v>
      </c>
      <c r="E159" s="9">
        <v>54.65</v>
      </c>
      <c r="F159" s="9">
        <v>0.7</v>
      </c>
      <c r="G159" s="9">
        <v>0.09</v>
      </c>
      <c r="H159" s="6">
        <v>1</v>
      </c>
      <c r="I159" s="9">
        <f t="shared" si="74"/>
        <v>0.7</v>
      </c>
      <c r="J159" s="9">
        <f t="shared" si="75"/>
        <v>0.09</v>
      </c>
      <c r="K159" s="6">
        <v>120</v>
      </c>
      <c r="L159" s="6">
        <f t="shared" si="58"/>
        <v>0.25863845161490578</v>
      </c>
      <c r="M159" s="6">
        <f t="shared" si="59"/>
        <v>319</v>
      </c>
      <c r="N159" s="6">
        <f t="shared" si="60"/>
        <v>0</v>
      </c>
      <c r="O159" s="11">
        <f t="shared" si="61"/>
        <v>0.1</v>
      </c>
    </row>
    <row r="160" spans="1:15">
      <c r="A160" s="6" t="s">
        <v>58</v>
      </c>
      <c r="B160" s="6">
        <v>1750</v>
      </c>
      <c r="C160" s="8">
        <v>3.4399551999999998E-3</v>
      </c>
      <c r="D160" s="9">
        <v>0.76800000000000002</v>
      </c>
      <c r="E160" s="9">
        <v>54.65</v>
      </c>
      <c r="F160" s="9">
        <v>1.8</v>
      </c>
      <c r="G160" s="9">
        <v>0.47799999999999998</v>
      </c>
      <c r="H160" s="6">
        <v>1</v>
      </c>
      <c r="I160" s="9">
        <f t="shared" si="74"/>
        <v>1.8</v>
      </c>
      <c r="J160" s="9">
        <f t="shared" si="75"/>
        <v>0.47799999999999998</v>
      </c>
      <c r="K160" s="6">
        <v>6</v>
      </c>
      <c r="L160" s="6">
        <f t="shared" si="58"/>
        <v>1.2031587307520001E-2</v>
      </c>
      <c r="M160" s="6">
        <f t="shared" si="59"/>
        <v>15</v>
      </c>
      <c r="N160" s="6">
        <f t="shared" si="60"/>
        <v>0</v>
      </c>
      <c r="O160" s="11">
        <f t="shared" si="61"/>
        <v>0</v>
      </c>
    </row>
    <row r="161" spans="1:15">
      <c r="A161" s="6" t="s">
        <v>58</v>
      </c>
      <c r="B161" s="6">
        <v>4110</v>
      </c>
      <c r="C161" s="8">
        <v>4.51126559E-2</v>
      </c>
      <c r="D161" s="9">
        <v>0.41299999999999998</v>
      </c>
      <c r="E161" s="9">
        <v>54.65</v>
      </c>
      <c r="F161" s="9">
        <v>0.7</v>
      </c>
      <c r="G161" s="9">
        <v>0.09</v>
      </c>
      <c r="H161" s="6">
        <v>1</v>
      </c>
      <c r="I161" s="9">
        <f t="shared" si="74"/>
        <v>0.7</v>
      </c>
      <c r="J161" s="9">
        <f t="shared" si="75"/>
        <v>0.09</v>
      </c>
      <c r="K161" s="6">
        <v>39</v>
      </c>
      <c r="L161" s="6">
        <f t="shared" si="58"/>
        <v>8.4851078696512913E-2</v>
      </c>
      <c r="M161" s="6">
        <f t="shared" si="59"/>
        <v>105</v>
      </c>
      <c r="N161" s="6">
        <f t="shared" si="60"/>
        <v>0</v>
      </c>
      <c r="O161" s="11">
        <f t="shared" si="61"/>
        <v>0</v>
      </c>
    </row>
    <row r="162" spans="1:15">
      <c r="A162" s="6" t="s">
        <v>58</v>
      </c>
      <c r="B162" s="6">
        <v>4110</v>
      </c>
      <c r="C162" s="8">
        <v>0.58896627400000001</v>
      </c>
      <c r="D162" s="9">
        <v>0.41299999999999998</v>
      </c>
      <c r="E162" s="9">
        <v>54.65</v>
      </c>
      <c r="F162" s="9">
        <v>0.7</v>
      </c>
      <c r="G162" s="9">
        <v>0.09</v>
      </c>
      <c r="H162" s="6">
        <v>1</v>
      </c>
      <c r="I162" s="9">
        <f t="shared" si="74"/>
        <v>0.7</v>
      </c>
      <c r="J162" s="9">
        <f t="shared" si="75"/>
        <v>0.09</v>
      </c>
      <c r="K162" s="6">
        <v>513</v>
      </c>
      <c r="L162" s="6">
        <f t="shared" si="58"/>
        <v>1.1077694865836083</v>
      </c>
      <c r="M162" s="6">
        <f t="shared" si="59"/>
        <v>1366</v>
      </c>
      <c r="N162" s="6">
        <f t="shared" si="60"/>
        <v>2</v>
      </c>
      <c r="O162" s="11">
        <f t="shared" si="61"/>
        <v>0.3</v>
      </c>
    </row>
    <row r="163" spans="1:15">
      <c r="A163" s="6" t="s">
        <v>58</v>
      </c>
      <c r="B163" s="6">
        <v>4110</v>
      </c>
      <c r="C163" s="8">
        <v>0.41973881810000002</v>
      </c>
      <c r="D163" s="9">
        <v>0.41299999999999998</v>
      </c>
      <c r="E163" s="9">
        <v>54.65</v>
      </c>
      <c r="F163" s="9">
        <v>0.7</v>
      </c>
      <c r="G163" s="9">
        <v>0.09</v>
      </c>
      <c r="H163" s="6">
        <v>1</v>
      </c>
      <c r="I163" s="9">
        <f t="shared" si="74"/>
        <v>0.7</v>
      </c>
      <c r="J163" s="9">
        <f t="shared" si="75"/>
        <v>0.09</v>
      </c>
      <c r="K163" s="6">
        <v>365</v>
      </c>
      <c r="L163" s="6">
        <f t="shared" si="58"/>
        <v>0.78947450058209545</v>
      </c>
      <c r="M163" s="6">
        <f t="shared" si="59"/>
        <v>974</v>
      </c>
      <c r="N163" s="6">
        <f t="shared" si="60"/>
        <v>2</v>
      </c>
      <c r="O163" s="11">
        <f t="shared" si="61"/>
        <v>0.2</v>
      </c>
    </row>
    <row r="164" spans="1:15">
      <c r="A164" s="6" t="s">
        <v>58</v>
      </c>
      <c r="B164" s="6">
        <v>4110</v>
      </c>
      <c r="C164" s="8">
        <v>0.1317999769</v>
      </c>
      <c r="D164" s="9">
        <v>0.41299999999999998</v>
      </c>
      <c r="E164" s="9">
        <v>54.65</v>
      </c>
      <c r="F164" s="9">
        <v>0.7</v>
      </c>
      <c r="G164" s="9">
        <v>0.09</v>
      </c>
      <c r="H164" s="6">
        <v>1</v>
      </c>
      <c r="I164" s="9">
        <f t="shared" si="74"/>
        <v>0.7</v>
      </c>
      <c r="J164" s="9">
        <f t="shared" si="75"/>
        <v>0.09</v>
      </c>
      <c r="K164" s="6">
        <v>115</v>
      </c>
      <c r="L164" s="6">
        <f t="shared" si="58"/>
        <v>0.24789873238521706</v>
      </c>
      <c r="M164" s="6">
        <f t="shared" si="59"/>
        <v>306</v>
      </c>
      <c r="N164" s="6">
        <f t="shared" si="60"/>
        <v>0</v>
      </c>
      <c r="O164" s="11">
        <f t="shared" si="61"/>
        <v>0.1</v>
      </c>
    </row>
    <row r="165" spans="1:15">
      <c r="A165" s="6" t="s">
        <v>58</v>
      </c>
      <c r="B165" s="6">
        <v>1750</v>
      </c>
      <c r="C165" s="8">
        <v>4.3542150841999998</v>
      </c>
      <c r="D165" s="9">
        <v>0.72399999999999998</v>
      </c>
      <c r="E165" s="9">
        <v>54.65</v>
      </c>
      <c r="F165" s="9">
        <v>1.8</v>
      </c>
      <c r="G165" s="9">
        <v>0.47799999999999998</v>
      </c>
      <c r="H165" s="6">
        <v>1</v>
      </c>
      <c r="I165" s="9">
        <f t="shared" si="74"/>
        <v>1.8</v>
      </c>
      <c r="J165" s="9">
        <f t="shared" si="75"/>
        <v>0.47799999999999998</v>
      </c>
      <c r="K165" s="6">
        <v>6642</v>
      </c>
      <c r="L165" s="6">
        <f t="shared" si="58"/>
        <v>14.356790545875642</v>
      </c>
      <c r="M165" s="6">
        <f t="shared" si="59"/>
        <v>17709</v>
      </c>
      <c r="N165" s="6">
        <f t="shared" si="60"/>
        <v>70</v>
      </c>
      <c r="O165" s="11">
        <f t="shared" si="61"/>
        <v>18.7</v>
      </c>
    </row>
    <row r="166" spans="1:15">
      <c r="A166" s="6" t="s">
        <v>58</v>
      </c>
      <c r="B166" s="6">
        <v>4110</v>
      </c>
      <c r="C166" s="8">
        <v>0.28682064299999999</v>
      </c>
      <c r="D166" s="9">
        <v>0.309</v>
      </c>
      <c r="E166" s="9">
        <v>54.65</v>
      </c>
      <c r="F166" s="9">
        <v>0.7</v>
      </c>
      <c r="G166" s="9">
        <v>0.09</v>
      </c>
      <c r="H166" s="6">
        <v>1</v>
      </c>
      <c r="I166" s="9">
        <f t="shared" si="74"/>
        <v>0.7</v>
      </c>
      <c r="J166" s="9">
        <f t="shared" si="75"/>
        <v>0.09</v>
      </c>
      <c r="K166" s="6">
        <v>187</v>
      </c>
      <c r="L166" s="6">
        <f t="shared" si="58"/>
        <v>0.40362476460371249</v>
      </c>
      <c r="M166" s="6">
        <f t="shared" si="59"/>
        <v>498</v>
      </c>
      <c r="N166" s="6">
        <f t="shared" si="60"/>
        <v>1</v>
      </c>
      <c r="O166" s="11">
        <f t="shared" si="61"/>
        <v>0.1</v>
      </c>
    </row>
    <row r="167" spans="1:15">
      <c r="A167" s="6" t="s">
        <v>58</v>
      </c>
      <c r="B167" s="6">
        <v>1750</v>
      </c>
      <c r="C167" s="8">
        <v>0.13052739150000001</v>
      </c>
      <c r="D167" s="9">
        <v>0.83599999999999997</v>
      </c>
      <c r="E167" s="9">
        <v>54.65</v>
      </c>
      <c r="F167" s="9">
        <v>1.8</v>
      </c>
      <c r="G167" s="9">
        <v>0.47799999999999998</v>
      </c>
      <c r="H167" s="6">
        <v>1</v>
      </c>
      <c r="I167" s="9">
        <f t="shared" si="74"/>
        <v>1.8</v>
      </c>
      <c r="J167" s="9">
        <f t="shared" si="75"/>
        <v>0.47799999999999998</v>
      </c>
      <c r="K167" s="6">
        <v>230</v>
      </c>
      <c r="L167" s="6">
        <f t="shared" si="58"/>
        <v>0.49695476220142498</v>
      </c>
      <c r="M167" s="6">
        <f t="shared" si="59"/>
        <v>613</v>
      </c>
      <c r="N167" s="6">
        <f t="shared" si="60"/>
        <v>2</v>
      </c>
      <c r="O167" s="11">
        <f t="shared" si="61"/>
        <v>0.6</v>
      </c>
    </row>
    <row r="168" spans="1:15">
      <c r="A168" s="6" t="s">
        <v>58</v>
      </c>
      <c r="B168" s="6">
        <v>4110</v>
      </c>
      <c r="C168" s="8">
        <v>4.0404099499999999E-2</v>
      </c>
      <c r="D168" s="9">
        <v>0.41299999999999998</v>
      </c>
      <c r="E168" s="9">
        <v>54.65</v>
      </c>
      <c r="F168" s="9">
        <v>0.7</v>
      </c>
      <c r="G168" s="9">
        <v>0.09</v>
      </c>
      <c r="H168" s="6">
        <v>1</v>
      </c>
      <c r="I168" s="9">
        <f t="shared" si="74"/>
        <v>0.7</v>
      </c>
      <c r="J168" s="9">
        <f t="shared" si="75"/>
        <v>0.09</v>
      </c>
      <c r="K168" s="6">
        <v>35</v>
      </c>
      <c r="L168" s="6">
        <f t="shared" si="58"/>
        <v>7.5994892296647909E-2</v>
      </c>
      <c r="M168" s="6">
        <f t="shared" si="59"/>
        <v>94</v>
      </c>
      <c r="N168" s="6">
        <f t="shared" si="60"/>
        <v>0</v>
      </c>
      <c r="O168" s="11">
        <f t="shared" si="61"/>
        <v>0</v>
      </c>
    </row>
    <row r="169" spans="1:15">
      <c r="A169" s="6" t="s">
        <v>58</v>
      </c>
      <c r="B169" s="6">
        <v>4110</v>
      </c>
      <c r="C169" s="8">
        <v>8.1917195700000001E-2</v>
      </c>
      <c r="D169" s="9">
        <v>0.41299999999999998</v>
      </c>
      <c r="E169" s="9">
        <v>54.65</v>
      </c>
      <c r="F169" s="9">
        <v>0.7</v>
      </c>
      <c r="G169" s="9">
        <v>0.09</v>
      </c>
      <c r="H169" s="6">
        <v>1</v>
      </c>
      <c r="I169" s="9">
        <f t="shared" si="74"/>
        <v>0.7</v>
      </c>
      <c r="J169" s="9">
        <f t="shared" si="75"/>
        <v>0.09</v>
      </c>
      <c r="K169" s="6">
        <v>71</v>
      </c>
      <c r="L169" s="6">
        <f t="shared" si="58"/>
        <v>0.15407566414058874</v>
      </c>
      <c r="M169" s="6">
        <f t="shared" si="59"/>
        <v>190</v>
      </c>
      <c r="N169" s="6">
        <f t="shared" si="60"/>
        <v>0</v>
      </c>
      <c r="O169" s="11">
        <f t="shared" si="61"/>
        <v>0</v>
      </c>
    </row>
    <row r="170" spans="1:15">
      <c r="A170" s="6" t="s">
        <v>58</v>
      </c>
      <c r="B170" s="6">
        <v>4110</v>
      </c>
      <c r="C170" s="8">
        <v>0.36756144229999999</v>
      </c>
      <c r="D170" s="9">
        <v>0.41299999999999998</v>
      </c>
      <c r="E170" s="9">
        <v>54.65</v>
      </c>
      <c r="F170" s="9">
        <v>0.7</v>
      </c>
      <c r="G170" s="9">
        <v>0.09</v>
      </c>
      <c r="H170" s="6">
        <v>1</v>
      </c>
      <c r="I170" s="9">
        <f t="shared" si="74"/>
        <v>0.7</v>
      </c>
      <c r="J170" s="9">
        <f t="shared" si="75"/>
        <v>0.09</v>
      </c>
      <c r="K170" s="6">
        <v>320</v>
      </c>
      <c r="L170" s="6">
        <f t="shared" si="58"/>
        <v>0.69133559628000274</v>
      </c>
      <c r="M170" s="6">
        <f t="shared" si="59"/>
        <v>853</v>
      </c>
      <c r="N170" s="6">
        <f t="shared" si="60"/>
        <v>1</v>
      </c>
      <c r="O170" s="11">
        <f t="shared" si="61"/>
        <v>0.2</v>
      </c>
    </row>
    <row r="171" spans="1:15">
      <c r="A171" s="6" t="s">
        <v>58</v>
      </c>
      <c r="B171" s="6">
        <v>8140</v>
      </c>
      <c r="C171" s="8">
        <v>0.14814523499999999</v>
      </c>
      <c r="D171" s="9">
        <v>0.70299999999999996</v>
      </c>
      <c r="E171" s="9">
        <v>54.65</v>
      </c>
      <c r="F171" s="9">
        <v>1.18</v>
      </c>
      <c r="G171" s="9">
        <v>0.48</v>
      </c>
      <c r="H171" s="6">
        <v>1</v>
      </c>
      <c r="I171" s="9">
        <f t="shared" si="74"/>
        <v>1.18</v>
      </c>
      <c r="J171" s="9">
        <f t="shared" si="75"/>
        <v>0.48</v>
      </c>
      <c r="K171" s="6">
        <v>219</v>
      </c>
      <c r="L171" s="6">
        <f t="shared" si="58"/>
        <v>0.47429869801693741</v>
      </c>
      <c r="M171" s="6">
        <f t="shared" si="59"/>
        <v>585</v>
      </c>
      <c r="N171" s="6">
        <f t="shared" si="60"/>
        <v>2</v>
      </c>
      <c r="O171" s="11">
        <f t="shared" si="61"/>
        <v>0.6</v>
      </c>
    </row>
    <row r="172" spans="1:15">
      <c r="A172" s="6" t="s">
        <v>58</v>
      </c>
      <c r="B172" s="6">
        <v>3100</v>
      </c>
      <c r="C172" s="8">
        <v>3.6875377799999998E-2</v>
      </c>
      <c r="D172" s="9">
        <v>0.41099999999999998</v>
      </c>
      <c r="E172" s="9">
        <v>54.65</v>
      </c>
      <c r="F172" s="9">
        <v>1.2</v>
      </c>
      <c r="G172" s="9">
        <v>6.4000000000000001E-2</v>
      </c>
      <c r="H172" s="6">
        <v>1</v>
      </c>
      <c r="I172" s="9">
        <f t="shared" si="74"/>
        <v>1.2</v>
      </c>
      <c r="J172" s="9">
        <f t="shared" si="75"/>
        <v>6.4000000000000001E-2</v>
      </c>
      <c r="K172" s="6">
        <v>32</v>
      </c>
      <c r="L172" s="6">
        <f t="shared" si="58"/>
        <v>6.9021949339372488E-2</v>
      </c>
      <c r="M172" s="6">
        <f t="shared" si="59"/>
        <v>85</v>
      </c>
      <c r="N172" s="6">
        <f t="shared" si="60"/>
        <v>0</v>
      </c>
      <c r="O172" s="11">
        <f t="shared" si="61"/>
        <v>0</v>
      </c>
    </row>
    <row r="173" spans="1:15">
      <c r="A173" s="6" t="s">
        <v>58</v>
      </c>
      <c r="B173" s="6">
        <v>3300</v>
      </c>
      <c r="C173" s="8">
        <v>0.61977200909999997</v>
      </c>
      <c r="D173" s="9">
        <v>0.28699999999999998</v>
      </c>
      <c r="E173" s="9">
        <v>54.65</v>
      </c>
      <c r="F173" s="9">
        <v>1.2</v>
      </c>
      <c r="G173" s="9">
        <v>6.4000000000000001E-2</v>
      </c>
      <c r="H173" s="6">
        <v>1</v>
      </c>
      <c r="I173" s="9">
        <f t="shared" si="74"/>
        <v>1.2</v>
      </c>
      <c r="J173" s="9">
        <f t="shared" si="75"/>
        <v>6.4000000000000001E-2</v>
      </c>
      <c r="K173" s="6">
        <v>375</v>
      </c>
      <c r="L173" s="6">
        <f t="shared" si="58"/>
        <v>0.81007042211078362</v>
      </c>
      <c r="M173" s="6">
        <f t="shared" si="59"/>
        <v>999</v>
      </c>
      <c r="N173" s="6">
        <f t="shared" si="60"/>
        <v>3</v>
      </c>
      <c r="O173" s="11">
        <f t="shared" si="61"/>
        <v>0.1</v>
      </c>
    </row>
    <row r="174" spans="1:15">
      <c r="A174" s="6" t="s">
        <v>58</v>
      </c>
      <c r="B174" s="6">
        <v>1750</v>
      </c>
      <c r="C174" s="8">
        <v>3.5458525599999999E-2</v>
      </c>
      <c r="D174" s="9">
        <v>0.83599999999999997</v>
      </c>
      <c r="E174" s="9">
        <v>54.65</v>
      </c>
      <c r="F174" s="9">
        <v>1.8</v>
      </c>
      <c r="G174" s="9">
        <v>0.47799999999999998</v>
      </c>
      <c r="H174" s="6">
        <v>0</v>
      </c>
      <c r="I174" s="9">
        <f t="shared" ref="I174:I175" si="76">0.7*F174</f>
        <v>1.26</v>
      </c>
      <c r="J174" s="9">
        <f t="shared" ref="J174:J175" si="77">0.5*G174</f>
        <v>0.23899999999999999</v>
      </c>
      <c r="K174" s="6">
        <v>62</v>
      </c>
      <c r="L174" s="6">
        <f t="shared" si="58"/>
        <v>0.13500065354145332</v>
      </c>
      <c r="M174" s="6">
        <f t="shared" si="59"/>
        <v>167</v>
      </c>
      <c r="N174" s="6">
        <f t="shared" si="60"/>
        <v>0</v>
      </c>
      <c r="O174" s="11">
        <f t="shared" si="61"/>
        <v>0.1</v>
      </c>
    </row>
    <row r="175" spans="1:15">
      <c r="A175" s="6" t="s">
        <v>58</v>
      </c>
      <c r="B175" s="6">
        <v>1750</v>
      </c>
      <c r="C175" s="8">
        <v>1.7154290995999999</v>
      </c>
      <c r="D175" s="9">
        <v>0.72399999999999998</v>
      </c>
      <c r="E175" s="9">
        <v>54.65</v>
      </c>
      <c r="F175" s="9">
        <v>1.8</v>
      </c>
      <c r="G175" s="9">
        <v>0.47799999999999998</v>
      </c>
      <c r="H175" s="6">
        <v>0</v>
      </c>
      <c r="I175" s="9">
        <f t="shared" si="76"/>
        <v>1.26</v>
      </c>
      <c r="J175" s="9">
        <f t="shared" si="77"/>
        <v>0.23899999999999999</v>
      </c>
      <c r="K175" s="6">
        <v>2617</v>
      </c>
      <c r="L175" s="6">
        <f t="shared" si="58"/>
        <v>5.656141417686114</v>
      </c>
      <c r="M175" s="6">
        <f t="shared" si="59"/>
        <v>6977</v>
      </c>
      <c r="N175" s="6">
        <f t="shared" si="60"/>
        <v>19</v>
      </c>
      <c r="O175" s="11">
        <f t="shared" si="61"/>
        <v>3.7</v>
      </c>
    </row>
    <row r="176" spans="1:15">
      <c r="A176" s="6" t="s">
        <v>58</v>
      </c>
      <c r="B176" s="6">
        <v>1750</v>
      </c>
      <c r="C176" s="8">
        <v>0.52780594199999997</v>
      </c>
      <c r="D176" s="9">
        <v>0.72399999999999998</v>
      </c>
      <c r="E176" s="9">
        <v>54.65</v>
      </c>
      <c r="F176" s="9">
        <v>1.8</v>
      </c>
      <c r="G176" s="9">
        <v>0.47799999999999998</v>
      </c>
      <c r="H176" s="6">
        <v>1</v>
      </c>
      <c r="I176" s="9">
        <f>F176</f>
        <v>1.8</v>
      </c>
      <c r="J176" s="9">
        <f>G176</f>
        <v>0.47799999999999998</v>
      </c>
      <c r="K176" s="6">
        <v>2029</v>
      </c>
      <c r="L176" s="6">
        <f t="shared" si="58"/>
        <v>1.7402905487281</v>
      </c>
      <c r="M176" s="6">
        <f t="shared" si="59"/>
        <v>2147</v>
      </c>
      <c r="N176" s="6">
        <f t="shared" si="60"/>
        <v>9</v>
      </c>
      <c r="O176" s="11">
        <f t="shared" si="61"/>
        <v>2.2999999999999998</v>
      </c>
    </row>
    <row r="177" spans="1:15">
      <c r="A177" s="6" t="s">
        <v>58</v>
      </c>
      <c r="B177" s="6">
        <v>1750</v>
      </c>
      <c r="C177" s="8">
        <v>4.9599669800000003E-2</v>
      </c>
      <c r="D177" s="9">
        <v>0.72399999999999998</v>
      </c>
      <c r="E177" s="9">
        <v>54.65</v>
      </c>
      <c r="F177" s="9">
        <v>1.8</v>
      </c>
      <c r="G177" s="9">
        <v>0.47799999999999998</v>
      </c>
      <c r="H177" s="6">
        <v>0</v>
      </c>
      <c r="I177" s="9">
        <f>0.7*F177</f>
        <v>1.26</v>
      </c>
      <c r="J177" s="9">
        <f>0.5*G177</f>
        <v>0.23899999999999999</v>
      </c>
      <c r="K177" s="6">
        <v>76</v>
      </c>
      <c r="L177" s="6">
        <f t="shared" si="58"/>
        <v>0.16354085792572334</v>
      </c>
      <c r="M177" s="6">
        <f t="shared" si="59"/>
        <v>202</v>
      </c>
      <c r="N177" s="6">
        <f t="shared" si="60"/>
        <v>1</v>
      </c>
      <c r="O177" s="11">
        <f t="shared" si="61"/>
        <v>0.1</v>
      </c>
    </row>
    <row r="178" spans="1:15">
      <c r="A178" s="6" t="s">
        <v>58</v>
      </c>
      <c r="B178" s="6">
        <v>1750</v>
      </c>
      <c r="C178" s="8">
        <v>0.31657659859999998</v>
      </c>
      <c r="D178" s="9">
        <v>0.72399999999999998</v>
      </c>
      <c r="E178" s="9">
        <v>54.65</v>
      </c>
      <c r="F178" s="9">
        <v>1.8</v>
      </c>
      <c r="G178" s="9">
        <v>0.47799999999999998</v>
      </c>
      <c r="H178" s="6">
        <v>1</v>
      </c>
      <c r="I178" s="9">
        <f t="shared" ref="I178:I179" si="78">F178</f>
        <v>1.8</v>
      </c>
      <c r="J178" s="9">
        <f t="shared" ref="J178:J179" si="79">G178</f>
        <v>0.47799999999999998</v>
      </c>
      <c r="K178" s="6">
        <v>483</v>
      </c>
      <c r="L178" s="6">
        <f t="shared" si="58"/>
        <v>1.0438216371805633</v>
      </c>
      <c r="M178" s="6">
        <f t="shared" si="59"/>
        <v>1288</v>
      </c>
      <c r="N178" s="6">
        <f t="shared" si="60"/>
        <v>5</v>
      </c>
      <c r="O178" s="11">
        <f t="shared" si="61"/>
        <v>1.4</v>
      </c>
    </row>
    <row r="179" spans="1:15">
      <c r="A179" s="6" t="s">
        <v>58</v>
      </c>
      <c r="B179" s="6">
        <v>1750</v>
      </c>
      <c r="C179" s="8">
        <v>3.5345426399999998E-2</v>
      </c>
      <c r="D179" s="9">
        <v>0.83599999999999997</v>
      </c>
      <c r="E179" s="9">
        <v>54.65</v>
      </c>
      <c r="F179" s="9">
        <v>1.8</v>
      </c>
      <c r="G179" s="9">
        <v>0.47799999999999998</v>
      </c>
      <c r="H179" s="6">
        <v>1</v>
      </c>
      <c r="I179" s="9">
        <f t="shared" si="78"/>
        <v>1.8</v>
      </c>
      <c r="J179" s="9">
        <f t="shared" si="79"/>
        <v>0.47799999999999998</v>
      </c>
      <c r="K179" s="6">
        <v>62</v>
      </c>
      <c r="L179" s="6">
        <f t="shared" si="58"/>
        <v>0.13457005284227999</v>
      </c>
      <c r="M179" s="6">
        <f t="shared" si="59"/>
        <v>166</v>
      </c>
      <c r="N179" s="6">
        <f t="shared" si="60"/>
        <v>1</v>
      </c>
      <c r="O179" s="11">
        <f t="shared" si="61"/>
        <v>0.2</v>
      </c>
    </row>
    <row r="180" spans="1:15">
      <c r="A180" s="6" t="s">
        <v>58</v>
      </c>
      <c r="B180" s="6">
        <v>1750</v>
      </c>
      <c r="C180" s="8">
        <v>7.4935525000000003E-2</v>
      </c>
      <c r="D180" s="9">
        <v>0.72399999999999998</v>
      </c>
      <c r="E180" s="9">
        <v>54.65</v>
      </c>
      <c r="F180" s="9">
        <v>1.8</v>
      </c>
      <c r="G180" s="9">
        <v>0.47799999999999998</v>
      </c>
      <c r="H180" s="6">
        <v>0</v>
      </c>
      <c r="I180" s="9">
        <f t="shared" ref="I180:I181" si="80">0.7*F180</f>
        <v>1.26</v>
      </c>
      <c r="J180" s="9">
        <f t="shared" ref="J180:J181" si="81">0.5*G180</f>
        <v>0.23899999999999999</v>
      </c>
      <c r="K180" s="6">
        <v>114</v>
      </c>
      <c r="L180" s="6">
        <f t="shared" si="58"/>
        <v>0.2470786619554167</v>
      </c>
      <c r="M180" s="6">
        <f t="shared" si="59"/>
        <v>305</v>
      </c>
      <c r="N180" s="6">
        <f t="shared" si="60"/>
        <v>1</v>
      </c>
      <c r="O180" s="11">
        <f t="shared" si="61"/>
        <v>0.2</v>
      </c>
    </row>
    <row r="181" spans="1:15">
      <c r="A181" s="6" t="s">
        <v>58</v>
      </c>
      <c r="B181" s="6">
        <v>1750</v>
      </c>
      <c r="C181" s="8">
        <v>2.4503721000000002E-3</v>
      </c>
      <c r="D181" s="9">
        <v>0.76800000000000002</v>
      </c>
      <c r="E181" s="9">
        <v>54.65</v>
      </c>
      <c r="F181" s="9">
        <v>1.8</v>
      </c>
      <c r="G181" s="9">
        <v>0.47799999999999998</v>
      </c>
      <c r="H181" s="6">
        <v>0</v>
      </c>
      <c r="I181" s="9">
        <f t="shared" si="80"/>
        <v>1.26</v>
      </c>
      <c r="J181" s="9">
        <f t="shared" si="81"/>
        <v>0.23899999999999999</v>
      </c>
      <c r="K181" s="6">
        <v>4</v>
      </c>
      <c r="L181" s="6">
        <f t="shared" si="58"/>
        <v>8.570421456960001E-3</v>
      </c>
      <c r="M181" s="6">
        <f t="shared" si="59"/>
        <v>11</v>
      </c>
      <c r="N181" s="6">
        <f t="shared" si="60"/>
        <v>0</v>
      </c>
      <c r="O181" s="11">
        <f t="shared" si="61"/>
        <v>0</v>
      </c>
    </row>
    <row r="182" spans="1:15">
      <c r="A182" s="6" t="s">
        <v>58</v>
      </c>
      <c r="B182" s="6">
        <v>1750</v>
      </c>
      <c r="C182" s="8">
        <v>0.37956329259999999</v>
      </c>
      <c r="D182" s="9">
        <v>0.76800000000000002</v>
      </c>
      <c r="E182" s="9">
        <v>54.65</v>
      </c>
      <c r="F182" s="9">
        <v>1.8</v>
      </c>
      <c r="G182" s="9">
        <v>0.47799999999999998</v>
      </c>
      <c r="H182" s="6">
        <v>1</v>
      </c>
      <c r="I182" s="9">
        <f t="shared" ref="I182:I183" si="82">F182</f>
        <v>1.8</v>
      </c>
      <c r="J182" s="9">
        <f t="shared" ref="J182:J183" si="83">G182</f>
        <v>0.47799999999999998</v>
      </c>
      <c r="K182" s="6">
        <v>614</v>
      </c>
      <c r="L182" s="6">
        <f t="shared" si="58"/>
        <v>1.3275605721977601</v>
      </c>
      <c r="M182" s="6">
        <f t="shared" si="59"/>
        <v>1638</v>
      </c>
      <c r="N182" s="6">
        <f t="shared" si="60"/>
        <v>7</v>
      </c>
      <c r="O182" s="11">
        <f t="shared" si="61"/>
        <v>1.7</v>
      </c>
    </row>
    <row r="183" spans="1:15">
      <c r="A183" s="6" t="s">
        <v>58</v>
      </c>
      <c r="B183" s="6">
        <v>1750</v>
      </c>
      <c r="C183" s="8">
        <v>8.2576656999999998E-3</v>
      </c>
      <c r="D183" s="9">
        <v>0.83599999999999997</v>
      </c>
      <c r="E183" s="9">
        <v>54.65</v>
      </c>
      <c r="F183" s="9">
        <v>1.8</v>
      </c>
      <c r="G183" s="9">
        <v>0.47799999999999998</v>
      </c>
      <c r="H183" s="6">
        <v>1</v>
      </c>
      <c r="I183" s="9">
        <f t="shared" si="82"/>
        <v>1.8</v>
      </c>
      <c r="J183" s="9">
        <f t="shared" si="83"/>
        <v>0.47799999999999998</v>
      </c>
      <c r="K183" s="6">
        <v>15</v>
      </c>
      <c r="L183" s="6">
        <f t="shared" si="58"/>
        <v>3.143927299184833E-2</v>
      </c>
      <c r="M183" s="6">
        <f t="shared" si="59"/>
        <v>39</v>
      </c>
      <c r="N183" s="6">
        <f t="shared" si="60"/>
        <v>0</v>
      </c>
      <c r="O183" s="11">
        <f t="shared" si="61"/>
        <v>0</v>
      </c>
    </row>
    <row r="184" spans="1:15">
      <c r="A184" s="6" t="s">
        <v>58</v>
      </c>
      <c r="B184" s="6">
        <v>1750</v>
      </c>
      <c r="C184" s="8">
        <v>0.39078758860000001</v>
      </c>
      <c r="D184" s="9">
        <v>0.83599999999999997</v>
      </c>
      <c r="E184" s="9">
        <v>54.65</v>
      </c>
      <c r="F184" s="9">
        <v>1.8</v>
      </c>
      <c r="G184" s="9">
        <v>0.47799999999999998</v>
      </c>
      <c r="H184" s="6">
        <v>0</v>
      </c>
      <c r="I184" s="9">
        <f>0.7*F184</f>
        <v>1.26</v>
      </c>
      <c r="J184" s="9">
        <f>0.5*G184</f>
        <v>0.23899999999999999</v>
      </c>
      <c r="K184" s="6">
        <v>688</v>
      </c>
      <c r="L184" s="6">
        <f t="shared" si="58"/>
        <v>1.4878390729503035</v>
      </c>
      <c r="M184" s="6">
        <f t="shared" si="59"/>
        <v>1835</v>
      </c>
      <c r="N184" s="6">
        <f t="shared" si="60"/>
        <v>5</v>
      </c>
      <c r="O184" s="11">
        <f t="shared" si="61"/>
        <v>1</v>
      </c>
    </row>
    <row r="185" spans="1:15">
      <c r="A185" s="6" t="s">
        <v>58</v>
      </c>
      <c r="B185" s="6">
        <v>3100</v>
      </c>
      <c r="C185" s="8">
        <v>0.1131454328</v>
      </c>
      <c r="D185" s="9">
        <v>0.41099999999999998</v>
      </c>
      <c r="E185" s="9">
        <v>54.65</v>
      </c>
      <c r="F185" s="9">
        <v>1.2</v>
      </c>
      <c r="G185" s="9">
        <v>6.4000000000000001E-2</v>
      </c>
      <c r="H185" s="6">
        <v>1</v>
      </c>
      <c r="I185" s="9">
        <f>F185</f>
        <v>1.2</v>
      </c>
      <c r="J185" s="9">
        <f>G185</f>
        <v>6.4000000000000001E-2</v>
      </c>
      <c r="K185" s="6">
        <v>98</v>
      </c>
      <c r="L185" s="6">
        <f t="shared" si="58"/>
        <v>0.21178137816130996</v>
      </c>
      <c r="M185" s="6">
        <f t="shared" si="59"/>
        <v>261</v>
      </c>
      <c r="N185" s="6">
        <f t="shared" si="60"/>
        <v>1</v>
      </c>
      <c r="O185" s="11">
        <f t="shared" si="61"/>
        <v>0</v>
      </c>
    </row>
    <row r="186" spans="1:15">
      <c r="A186" s="6" t="s">
        <v>58</v>
      </c>
      <c r="B186" s="6">
        <v>8140</v>
      </c>
      <c r="C186" s="8">
        <v>0.13787316869999999</v>
      </c>
      <c r="D186" s="9">
        <v>0.70299999999999996</v>
      </c>
      <c r="E186" s="9">
        <v>54.65</v>
      </c>
      <c r="F186" s="9">
        <v>1.18</v>
      </c>
      <c r="G186" s="9">
        <v>0.48</v>
      </c>
      <c r="H186" s="6">
        <v>0</v>
      </c>
      <c r="I186" s="9">
        <f>0.7*F186</f>
        <v>0.82599999999999996</v>
      </c>
      <c r="J186" s="9">
        <f>0.5*G186</f>
        <v>0.24</v>
      </c>
      <c r="K186" s="6">
        <v>204</v>
      </c>
      <c r="L186" s="6">
        <f t="shared" si="58"/>
        <v>0.44141186455223869</v>
      </c>
      <c r="M186" s="6">
        <f t="shared" si="59"/>
        <v>544</v>
      </c>
      <c r="N186" s="6">
        <f t="shared" si="60"/>
        <v>1</v>
      </c>
      <c r="O186" s="11">
        <f t="shared" si="61"/>
        <v>0.3</v>
      </c>
    </row>
    <row r="187" spans="1:15">
      <c r="A187" s="6" t="s">
        <v>58</v>
      </c>
      <c r="B187" s="6">
        <v>1750</v>
      </c>
      <c r="C187" s="8">
        <v>0.1282488279</v>
      </c>
      <c r="D187" s="9">
        <v>0.72399999999999998</v>
      </c>
      <c r="E187" s="9">
        <v>54.65</v>
      </c>
      <c r="F187" s="9">
        <v>1.8</v>
      </c>
      <c r="G187" s="9">
        <v>0.47799999999999998</v>
      </c>
      <c r="H187" s="6">
        <v>1</v>
      </c>
      <c r="I187" s="9">
        <f>F187</f>
        <v>1.8</v>
      </c>
      <c r="J187" s="9">
        <f>G187</f>
        <v>0.47799999999999998</v>
      </c>
      <c r="K187" s="6">
        <v>196</v>
      </c>
      <c r="L187" s="6">
        <f t="shared" si="58"/>
        <v>0.42286417283234501</v>
      </c>
      <c r="M187" s="6">
        <f t="shared" si="59"/>
        <v>522</v>
      </c>
      <c r="N187" s="6">
        <f t="shared" si="60"/>
        <v>2</v>
      </c>
      <c r="O187" s="11">
        <f t="shared" si="61"/>
        <v>0.6</v>
      </c>
    </row>
    <row r="188" spans="1:15">
      <c r="A188" s="6" t="s">
        <v>58</v>
      </c>
      <c r="B188" s="6">
        <v>1750</v>
      </c>
      <c r="C188" s="8">
        <v>6.2934488400000002E-2</v>
      </c>
      <c r="D188" s="9">
        <v>0.72399999999999998</v>
      </c>
      <c r="E188" s="9">
        <v>54.65</v>
      </c>
      <c r="F188" s="9">
        <v>1.8</v>
      </c>
      <c r="G188" s="9">
        <v>0.47799999999999998</v>
      </c>
      <c r="H188" s="6">
        <v>0</v>
      </c>
      <c r="I188" s="9">
        <f>0.7*F188</f>
        <v>1.26</v>
      </c>
      <c r="J188" s="9">
        <f>0.5*G188</f>
        <v>0.23899999999999999</v>
      </c>
      <c r="K188" s="6">
        <v>96</v>
      </c>
      <c r="L188" s="6">
        <f t="shared" si="58"/>
        <v>0.20750864406062</v>
      </c>
      <c r="M188" s="6">
        <f t="shared" si="59"/>
        <v>256</v>
      </c>
      <c r="N188" s="6">
        <f t="shared" si="60"/>
        <v>1</v>
      </c>
      <c r="O188" s="11">
        <f t="shared" si="61"/>
        <v>0.1</v>
      </c>
    </row>
    <row r="189" spans="1:15">
      <c r="A189" s="6" t="s">
        <v>58</v>
      </c>
      <c r="B189" s="6">
        <v>4110</v>
      </c>
      <c r="C189" s="8">
        <v>3.0606055399999998E-2</v>
      </c>
      <c r="D189" s="9">
        <v>0.41299999999999998</v>
      </c>
      <c r="E189" s="9">
        <v>54.65</v>
      </c>
      <c r="F189" s="9">
        <v>0.7</v>
      </c>
      <c r="G189" s="9">
        <v>0.09</v>
      </c>
      <c r="H189" s="6">
        <v>1</v>
      </c>
      <c r="I189" s="9">
        <f t="shared" ref="I189:I190" si="84">F189</f>
        <v>0.7</v>
      </c>
      <c r="J189" s="9">
        <f t="shared" ref="J189:J190" si="85">G189</f>
        <v>0.09</v>
      </c>
      <c r="K189" s="6">
        <v>27</v>
      </c>
      <c r="L189" s="6">
        <f t="shared" si="58"/>
        <v>5.7566036925244153E-2</v>
      </c>
      <c r="M189" s="6">
        <f t="shared" si="59"/>
        <v>71</v>
      </c>
      <c r="N189" s="6">
        <f t="shared" si="60"/>
        <v>0</v>
      </c>
      <c r="O189" s="11">
        <f t="shared" si="61"/>
        <v>0</v>
      </c>
    </row>
    <row r="190" spans="1:15">
      <c r="A190" s="6" t="s">
        <v>58</v>
      </c>
      <c r="B190" s="6">
        <v>3100</v>
      </c>
      <c r="C190" s="8">
        <v>3.1041950000000001E-3</v>
      </c>
      <c r="D190" s="9">
        <v>0.41099999999999998</v>
      </c>
      <c r="E190" s="9">
        <v>54.65</v>
      </c>
      <c r="F190" s="9">
        <v>1.2</v>
      </c>
      <c r="G190" s="9">
        <v>6.4000000000000001E-2</v>
      </c>
      <c r="H190" s="6">
        <v>1</v>
      </c>
      <c r="I190" s="9">
        <f t="shared" si="84"/>
        <v>1.2</v>
      </c>
      <c r="J190" s="9">
        <f t="shared" si="85"/>
        <v>6.4000000000000001E-2</v>
      </c>
      <c r="K190" s="6">
        <v>3</v>
      </c>
      <c r="L190" s="6">
        <f t="shared" si="58"/>
        <v>5.8103157936874985E-3</v>
      </c>
      <c r="M190" s="6">
        <f t="shared" si="59"/>
        <v>7</v>
      </c>
      <c r="N190" s="6">
        <f t="shared" si="60"/>
        <v>0</v>
      </c>
      <c r="O190" s="11">
        <f t="shared" si="61"/>
        <v>0</v>
      </c>
    </row>
    <row r="191" spans="1:15">
      <c r="A191" s="6" t="s">
        <v>58</v>
      </c>
      <c r="B191" s="6">
        <v>8140</v>
      </c>
      <c r="C191" s="8">
        <v>1.5038977E-2</v>
      </c>
      <c r="D191" s="9">
        <v>0.70299999999999996</v>
      </c>
      <c r="E191" s="9">
        <v>54.65</v>
      </c>
      <c r="F191" s="9">
        <v>1.18</v>
      </c>
      <c r="G191" s="9">
        <v>0.48</v>
      </c>
      <c r="H191" s="6">
        <v>0</v>
      </c>
      <c r="I191" s="9">
        <f>0.7*F191</f>
        <v>0.82599999999999996</v>
      </c>
      <c r="J191" s="9">
        <f>0.5*G191</f>
        <v>0.24</v>
      </c>
      <c r="K191" s="6">
        <v>22</v>
      </c>
      <c r="L191" s="6">
        <f t="shared" si="58"/>
        <v>4.8148475451179167E-2</v>
      </c>
      <c r="M191" s="6">
        <f t="shared" si="59"/>
        <v>59</v>
      </c>
      <c r="N191" s="6">
        <f t="shared" si="60"/>
        <v>0</v>
      </c>
      <c r="O191" s="11">
        <f t="shared" si="61"/>
        <v>0</v>
      </c>
    </row>
    <row r="192" spans="1:15">
      <c r="A192" s="6" t="s">
        <v>58</v>
      </c>
      <c r="B192" s="6">
        <v>8140</v>
      </c>
      <c r="C192" s="8">
        <v>0.11106137000000001</v>
      </c>
      <c r="D192" s="9">
        <v>0.70299999999999996</v>
      </c>
      <c r="E192" s="9">
        <v>54.65</v>
      </c>
      <c r="F192" s="9">
        <v>1.18</v>
      </c>
      <c r="G192" s="9">
        <v>0.48</v>
      </c>
      <c r="H192" s="6">
        <v>1</v>
      </c>
      <c r="I192" s="9">
        <f t="shared" ref="I192:I193" si="86">F192</f>
        <v>1.18</v>
      </c>
      <c r="J192" s="9">
        <f t="shared" ref="J192:J193" si="87">G192</f>
        <v>0.48</v>
      </c>
      <c r="K192" s="6">
        <v>165</v>
      </c>
      <c r="L192" s="6">
        <f t="shared" si="58"/>
        <v>0.35557176841345828</v>
      </c>
      <c r="M192" s="6">
        <f t="shared" si="59"/>
        <v>439</v>
      </c>
      <c r="N192" s="6">
        <f t="shared" si="60"/>
        <v>1</v>
      </c>
      <c r="O192" s="11">
        <f t="shared" si="61"/>
        <v>0.5</v>
      </c>
    </row>
    <row r="193" spans="1:15">
      <c r="A193" s="6" t="s">
        <v>58</v>
      </c>
      <c r="B193" s="6">
        <v>3100</v>
      </c>
      <c r="C193" s="8">
        <v>0.76366096400000005</v>
      </c>
      <c r="D193" s="9">
        <v>0.41099999999999998</v>
      </c>
      <c r="E193" s="9">
        <v>54.65</v>
      </c>
      <c r="F193" s="9">
        <v>1.2</v>
      </c>
      <c r="G193" s="9">
        <v>6.4000000000000001E-2</v>
      </c>
      <c r="H193" s="6">
        <v>1</v>
      </c>
      <c r="I193" s="9">
        <f t="shared" si="86"/>
        <v>1.2</v>
      </c>
      <c r="J193" s="9">
        <f t="shared" si="87"/>
        <v>6.4000000000000001E-2</v>
      </c>
      <c r="K193" s="6">
        <v>661</v>
      </c>
      <c r="L193" s="6">
        <f t="shared" si="58"/>
        <v>1.4293919551290497</v>
      </c>
      <c r="M193" s="6">
        <f t="shared" si="59"/>
        <v>1763</v>
      </c>
      <c r="N193" s="6">
        <f t="shared" si="60"/>
        <v>5</v>
      </c>
      <c r="O193" s="11">
        <f t="shared" si="61"/>
        <v>0.2</v>
      </c>
    </row>
    <row r="194" spans="1:15">
      <c r="A194" s="6" t="s">
        <v>58</v>
      </c>
      <c r="B194" s="6">
        <v>1750</v>
      </c>
      <c r="C194" s="8">
        <v>3.7766588199999999E-2</v>
      </c>
      <c r="D194" s="9">
        <v>0.72399999999999998</v>
      </c>
      <c r="E194" s="9">
        <v>54.65</v>
      </c>
      <c r="F194" s="9">
        <v>1.8</v>
      </c>
      <c r="G194" s="9">
        <v>0.47799999999999998</v>
      </c>
      <c r="H194" s="6">
        <v>0</v>
      </c>
      <c r="I194" s="9">
        <f t="shared" ref="I194:I198" si="88">0.7*F194</f>
        <v>1.26</v>
      </c>
      <c r="J194" s="9">
        <f t="shared" ref="J194:J198" si="89">0.5*G194</f>
        <v>0.23899999999999999</v>
      </c>
      <c r="K194" s="6">
        <v>58</v>
      </c>
      <c r="L194" s="6">
        <f t="shared" si="58"/>
        <v>0.12452462405617666</v>
      </c>
      <c r="M194" s="6">
        <f t="shared" si="59"/>
        <v>154</v>
      </c>
      <c r="N194" s="6">
        <f t="shared" si="60"/>
        <v>0</v>
      </c>
      <c r="O194" s="11">
        <f t="shared" si="61"/>
        <v>0.1</v>
      </c>
    </row>
    <row r="195" spans="1:15">
      <c r="A195" s="6" t="s">
        <v>58</v>
      </c>
      <c r="B195" s="6">
        <v>1750</v>
      </c>
      <c r="C195" s="8">
        <v>4.3259726900000003E-2</v>
      </c>
      <c r="D195" s="9">
        <v>0.752</v>
      </c>
      <c r="E195" s="9">
        <v>54.65</v>
      </c>
      <c r="F195" s="9">
        <v>1.8</v>
      </c>
      <c r="G195" s="9">
        <v>0.47799999999999998</v>
      </c>
      <c r="H195" s="6">
        <v>0</v>
      </c>
      <c r="I195" s="9">
        <f t="shared" si="88"/>
        <v>1.26</v>
      </c>
      <c r="J195" s="9">
        <f t="shared" si="89"/>
        <v>0.23899999999999999</v>
      </c>
      <c r="K195" s="6">
        <v>69</v>
      </c>
      <c r="L195" s="6">
        <f t="shared" ref="L195:L258" si="90">(E195*D195*C195)/12</f>
        <v>0.14815302870532668</v>
      </c>
      <c r="M195" s="6">
        <f t="shared" ref="M195:M258" si="91">ROUND(E195*D195*C195*102.79,0)</f>
        <v>183</v>
      </c>
      <c r="N195" s="6">
        <f t="shared" ref="N195:N258" si="92">ROUND(I195*M195*0.002205,0)</f>
        <v>1</v>
      </c>
      <c r="O195" s="11">
        <f t="shared" ref="O195:O258" si="93">ROUND(J195*M195*0.002205,1)</f>
        <v>0.1</v>
      </c>
    </row>
    <row r="196" spans="1:15">
      <c r="A196" s="6" t="s">
        <v>58</v>
      </c>
      <c r="B196" s="6">
        <v>1750</v>
      </c>
      <c r="C196" s="8">
        <v>0.1179527459</v>
      </c>
      <c r="D196" s="9">
        <v>0.752</v>
      </c>
      <c r="E196" s="9">
        <v>54.65</v>
      </c>
      <c r="F196" s="9">
        <v>1.8</v>
      </c>
      <c r="G196" s="9">
        <v>0.47799999999999998</v>
      </c>
      <c r="H196" s="6">
        <v>0</v>
      </c>
      <c r="I196" s="9">
        <f t="shared" si="88"/>
        <v>1.26</v>
      </c>
      <c r="J196" s="9">
        <f t="shared" si="89"/>
        <v>0.23899999999999999</v>
      </c>
      <c r="K196" s="6">
        <v>187</v>
      </c>
      <c r="L196" s="6">
        <f t="shared" si="90"/>
        <v>0.40395670064192668</v>
      </c>
      <c r="M196" s="6">
        <f t="shared" si="91"/>
        <v>498</v>
      </c>
      <c r="N196" s="6">
        <f t="shared" si="92"/>
        <v>1</v>
      </c>
      <c r="O196" s="11">
        <f t="shared" si="93"/>
        <v>0.3</v>
      </c>
    </row>
    <row r="197" spans="1:15">
      <c r="A197" s="6" t="s">
        <v>58</v>
      </c>
      <c r="B197" s="6">
        <v>1750</v>
      </c>
      <c r="C197" s="8">
        <v>8.6224247700000006E-2</v>
      </c>
      <c r="D197" s="9">
        <v>0.72399999999999998</v>
      </c>
      <c r="E197" s="9">
        <v>54.65</v>
      </c>
      <c r="F197" s="9">
        <v>1.8</v>
      </c>
      <c r="G197" s="9">
        <v>0.47799999999999998</v>
      </c>
      <c r="H197" s="6">
        <v>0</v>
      </c>
      <c r="I197" s="9">
        <f t="shared" si="88"/>
        <v>1.26</v>
      </c>
      <c r="J197" s="9">
        <f t="shared" si="89"/>
        <v>0.23899999999999999</v>
      </c>
      <c r="K197" s="6">
        <v>132</v>
      </c>
      <c r="L197" s="6">
        <f t="shared" si="90"/>
        <v>0.28430002658723502</v>
      </c>
      <c r="M197" s="6">
        <f t="shared" si="91"/>
        <v>351</v>
      </c>
      <c r="N197" s="6">
        <f t="shared" si="92"/>
        <v>1</v>
      </c>
      <c r="O197" s="11">
        <f t="shared" si="93"/>
        <v>0.2</v>
      </c>
    </row>
    <row r="198" spans="1:15">
      <c r="A198" s="6" t="s">
        <v>58</v>
      </c>
      <c r="B198" s="6">
        <v>1750</v>
      </c>
      <c r="C198" s="8">
        <v>0.12651860300000001</v>
      </c>
      <c r="D198" s="9">
        <v>0.76800000000000002</v>
      </c>
      <c r="E198" s="9">
        <v>54.65</v>
      </c>
      <c r="F198" s="9">
        <v>1.8</v>
      </c>
      <c r="G198" s="9">
        <v>0.47799999999999998</v>
      </c>
      <c r="H198" s="6">
        <v>0</v>
      </c>
      <c r="I198" s="9">
        <f t="shared" si="88"/>
        <v>1.26</v>
      </c>
      <c r="J198" s="9">
        <f t="shared" si="89"/>
        <v>0.23899999999999999</v>
      </c>
      <c r="K198" s="6">
        <v>205</v>
      </c>
      <c r="L198" s="6">
        <f t="shared" si="90"/>
        <v>0.44251146585280005</v>
      </c>
      <c r="M198" s="6">
        <f t="shared" si="91"/>
        <v>546</v>
      </c>
      <c r="N198" s="6">
        <f t="shared" si="92"/>
        <v>2</v>
      </c>
      <c r="O198" s="11">
        <f t="shared" si="93"/>
        <v>0.3</v>
      </c>
    </row>
    <row r="199" spans="1:15">
      <c r="A199" s="6" t="s">
        <v>58</v>
      </c>
      <c r="B199" s="6">
        <v>3100</v>
      </c>
      <c r="C199" s="8">
        <v>1.14690342E-2</v>
      </c>
      <c r="D199" s="9">
        <v>0.41099999999999998</v>
      </c>
      <c r="E199" s="9">
        <v>54.65</v>
      </c>
      <c r="F199" s="9">
        <v>1.2</v>
      </c>
      <c r="G199" s="9">
        <v>6.4000000000000001E-2</v>
      </c>
      <c r="H199" s="6">
        <v>1</v>
      </c>
      <c r="I199" s="9">
        <f t="shared" ref="I199:I200" si="94">F199</f>
        <v>1.2</v>
      </c>
      <c r="J199" s="9">
        <f t="shared" ref="J199:J200" si="95">G199</f>
        <v>6.4000000000000001E-2</v>
      </c>
      <c r="K199" s="6">
        <v>10</v>
      </c>
      <c r="L199" s="6">
        <f t="shared" si="90"/>
        <v>2.1467308126777496E-2</v>
      </c>
      <c r="M199" s="6">
        <f t="shared" si="91"/>
        <v>26</v>
      </c>
      <c r="N199" s="6">
        <f t="shared" si="92"/>
        <v>0</v>
      </c>
      <c r="O199" s="11">
        <f t="shared" si="93"/>
        <v>0</v>
      </c>
    </row>
    <row r="200" spans="1:15">
      <c r="A200" s="6" t="s">
        <v>58</v>
      </c>
      <c r="B200" s="6">
        <v>4110</v>
      </c>
      <c r="C200" s="8">
        <v>7.8462363137000004</v>
      </c>
      <c r="D200" s="9">
        <v>0.41299999999999998</v>
      </c>
      <c r="E200" s="9">
        <v>54.65</v>
      </c>
      <c r="F200" s="9">
        <v>0.7</v>
      </c>
      <c r="G200" s="9">
        <v>0.09</v>
      </c>
      <c r="H200" s="6">
        <v>1</v>
      </c>
      <c r="I200" s="9">
        <f t="shared" si="94"/>
        <v>0.7</v>
      </c>
      <c r="J200" s="9">
        <f t="shared" si="95"/>
        <v>0.09</v>
      </c>
      <c r="K200" s="6">
        <v>6828</v>
      </c>
      <c r="L200" s="6">
        <f t="shared" si="90"/>
        <v>14.75775703387918</v>
      </c>
      <c r="M200" s="6">
        <f t="shared" si="91"/>
        <v>18203</v>
      </c>
      <c r="N200" s="6">
        <f t="shared" si="92"/>
        <v>28</v>
      </c>
      <c r="O200" s="11">
        <f t="shared" si="93"/>
        <v>3.6</v>
      </c>
    </row>
    <row r="201" spans="1:15">
      <c r="A201" s="6" t="s">
        <v>58</v>
      </c>
      <c r="B201" s="6">
        <v>8140</v>
      </c>
      <c r="C201" s="8">
        <v>0.15860040419999999</v>
      </c>
      <c r="D201" s="9">
        <v>0.70299999999999996</v>
      </c>
      <c r="E201" s="9">
        <v>54.65</v>
      </c>
      <c r="F201" s="9">
        <v>1.18</v>
      </c>
      <c r="G201" s="9">
        <v>0.48</v>
      </c>
      <c r="H201" s="6">
        <v>0</v>
      </c>
      <c r="I201" s="9">
        <f t="shared" ref="I201:I202" si="96">0.7*F201</f>
        <v>0.82599999999999996</v>
      </c>
      <c r="J201" s="9">
        <f t="shared" ref="J201:J202" si="97">0.5*G201</f>
        <v>0.24</v>
      </c>
      <c r="K201" s="6">
        <v>235</v>
      </c>
      <c r="L201" s="6">
        <f t="shared" si="90"/>
        <v>0.50777174991163243</v>
      </c>
      <c r="M201" s="6">
        <f t="shared" si="91"/>
        <v>626</v>
      </c>
      <c r="N201" s="6">
        <f t="shared" si="92"/>
        <v>1</v>
      </c>
      <c r="O201" s="11">
        <f t="shared" si="93"/>
        <v>0.3</v>
      </c>
    </row>
    <row r="202" spans="1:15">
      <c r="A202" s="6" t="s">
        <v>58</v>
      </c>
      <c r="B202" s="6">
        <v>1750</v>
      </c>
      <c r="C202" s="8">
        <v>0.20708113210000001</v>
      </c>
      <c r="D202" s="9">
        <v>0.72399999999999998</v>
      </c>
      <c r="E202" s="9">
        <v>54.65</v>
      </c>
      <c r="F202" s="9">
        <v>1.8</v>
      </c>
      <c r="G202" s="9">
        <v>0.47799999999999998</v>
      </c>
      <c r="H202" s="6">
        <v>0</v>
      </c>
      <c r="I202" s="9">
        <f t="shared" si="96"/>
        <v>1.26</v>
      </c>
      <c r="J202" s="9">
        <f t="shared" si="97"/>
        <v>0.23899999999999999</v>
      </c>
      <c r="K202" s="6">
        <v>316</v>
      </c>
      <c r="L202" s="6">
        <f t="shared" si="90"/>
        <v>0.68279136011232167</v>
      </c>
      <c r="M202" s="6">
        <f t="shared" si="91"/>
        <v>842</v>
      </c>
      <c r="N202" s="6">
        <f t="shared" si="92"/>
        <v>2</v>
      </c>
      <c r="O202" s="11">
        <f t="shared" si="93"/>
        <v>0.4</v>
      </c>
    </row>
    <row r="203" spans="1:15">
      <c r="A203" s="6" t="s">
        <v>58</v>
      </c>
      <c r="B203" s="6">
        <v>1750</v>
      </c>
      <c r="C203" s="8">
        <v>0.19801791630000001</v>
      </c>
      <c r="D203" s="9">
        <v>0.72399999999999998</v>
      </c>
      <c r="E203" s="9">
        <v>54.65</v>
      </c>
      <c r="F203" s="9">
        <v>1.8</v>
      </c>
      <c r="G203" s="9">
        <v>0.47799999999999998</v>
      </c>
      <c r="H203" s="6">
        <v>1</v>
      </c>
      <c r="I203" s="9">
        <f>F203</f>
        <v>1.8</v>
      </c>
      <c r="J203" s="9">
        <f>G203</f>
        <v>0.47799999999999998</v>
      </c>
      <c r="K203" s="6">
        <v>302</v>
      </c>
      <c r="L203" s="6">
        <f t="shared" si="90"/>
        <v>0.65290797392296507</v>
      </c>
      <c r="M203" s="6">
        <f t="shared" si="91"/>
        <v>805</v>
      </c>
      <c r="N203" s="6">
        <f t="shared" si="92"/>
        <v>3</v>
      </c>
      <c r="O203" s="11">
        <f t="shared" si="93"/>
        <v>0.8</v>
      </c>
    </row>
    <row r="204" spans="1:15">
      <c r="A204" s="6" t="s">
        <v>58</v>
      </c>
      <c r="B204" s="6">
        <v>1750</v>
      </c>
      <c r="C204" s="8">
        <v>5.4984895000000002E-3</v>
      </c>
      <c r="D204" s="9">
        <v>0.72399999999999998</v>
      </c>
      <c r="E204" s="9">
        <v>54.65</v>
      </c>
      <c r="F204" s="9">
        <v>1.8</v>
      </c>
      <c r="G204" s="9">
        <v>0.47799999999999998</v>
      </c>
      <c r="H204" s="6">
        <v>0</v>
      </c>
      <c r="I204" s="9">
        <f>0.7*F204</f>
        <v>1.26</v>
      </c>
      <c r="J204" s="9">
        <f>0.5*G204</f>
        <v>0.23899999999999999</v>
      </c>
      <c r="K204" s="6">
        <v>8</v>
      </c>
      <c r="L204" s="6">
        <f t="shared" si="90"/>
        <v>1.8129711220891669E-2</v>
      </c>
      <c r="M204" s="6">
        <f t="shared" si="91"/>
        <v>22</v>
      </c>
      <c r="N204" s="6">
        <f t="shared" si="92"/>
        <v>0</v>
      </c>
      <c r="O204" s="11">
        <f t="shared" si="93"/>
        <v>0</v>
      </c>
    </row>
    <row r="205" spans="1:15">
      <c r="A205" s="6" t="s">
        <v>58</v>
      </c>
      <c r="B205" s="6">
        <v>4110</v>
      </c>
      <c r="C205" s="8">
        <v>7.9543601300000003E-2</v>
      </c>
      <c r="D205" s="9">
        <v>0.41299999999999998</v>
      </c>
      <c r="E205" s="9">
        <v>54.65</v>
      </c>
      <c r="F205" s="9">
        <v>0.7</v>
      </c>
      <c r="G205" s="9">
        <v>0.09</v>
      </c>
      <c r="H205" s="6">
        <v>1</v>
      </c>
      <c r="I205" s="9">
        <f t="shared" ref="I205:I218" si="98">F205</f>
        <v>0.7</v>
      </c>
      <c r="J205" s="9">
        <f t="shared" ref="J205:J218" si="99">G205</f>
        <v>0.09</v>
      </c>
      <c r="K205" s="6">
        <v>69</v>
      </c>
      <c r="L205" s="6">
        <f t="shared" si="90"/>
        <v>0.1496112396634654</v>
      </c>
      <c r="M205" s="6">
        <f t="shared" si="91"/>
        <v>185</v>
      </c>
      <c r="N205" s="6">
        <f t="shared" si="92"/>
        <v>0</v>
      </c>
      <c r="O205" s="11">
        <f t="shared" si="93"/>
        <v>0</v>
      </c>
    </row>
    <row r="206" spans="1:15">
      <c r="A206" s="6" t="s">
        <v>58</v>
      </c>
      <c r="B206" s="6">
        <v>4110</v>
      </c>
      <c r="C206" s="8">
        <v>2.3655246207</v>
      </c>
      <c r="D206" s="9">
        <v>0.41299999999999998</v>
      </c>
      <c r="E206" s="9">
        <v>54.65</v>
      </c>
      <c r="F206" s="9">
        <v>0.7</v>
      </c>
      <c r="G206" s="9">
        <v>0.09</v>
      </c>
      <c r="H206" s="6">
        <v>1</v>
      </c>
      <c r="I206" s="9">
        <f t="shared" si="98"/>
        <v>0.7</v>
      </c>
      <c r="J206" s="9">
        <f t="shared" si="99"/>
        <v>0.09</v>
      </c>
      <c r="K206" s="6">
        <v>2058</v>
      </c>
      <c r="L206" s="6">
        <f t="shared" si="90"/>
        <v>4.4492462646065256</v>
      </c>
      <c r="M206" s="6">
        <f t="shared" si="91"/>
        <v>5488</v>
      </c>
      <c r="N206" s="6">
        <f t="shared" si="92"/>
        <v>8</v>
      </c>
      <c r="O206" s="11">
        <f t="shared" si="93"/>
        <v>1.1000000000000001</v>
      </c>
    </row>
    <row r="207" spans="1:15">
      <c r="A207" s="6" t="s">
        <v>58</v>
      </c>
      <c r="B207" s="6">
        <v>4110</v>
      </c>
      <c r="C207" s="8">
        <v>7.3113736499999998E-2</v>
      </c>
      <c r="D207" s="9">
        <v>0.25800000000000001</v>
      </c>
      <c r="E207" s="9">
        <v>54.65</v>
      </c>
      <c r="F207" s="9">
        <v>0.7</v>
      </c>
      <c r="G207" s="9">
        <v>0.09</v>
      </c>
      <c r="H207" s="6">
        <v>1</v>
      </c>
      <c r="I207" s="9">
        <f t="shared" si="98"/>
        <v>0.7</v>
      </c>
      <c r="J207" s="9">
        <f t="shared" si="99"/>
        <v>0.09</v>
      </c>
      <c r="K207" s="6">
        <v>40</v>
      </c>
      <c r="L207" s="6">
        <f t="shared" si="90"/>
        <v>8.5906812544087496E-2</v>
      </c>
      <c r="M207" s="6">
        <f t="shared" si="91"/>
        <v>106</v>
      </c>
      <c r="N207" s="6">
        <f t="shared" si="92"/>
        <v>0</v>
      </c>
      <c r="O207" s="11">
        <f t="shared" si="93"/>
        <v>0</v>
      </c>
    </row>
    <row r="208" spans="1:15">
      <c r="A208" s="6" t="s">
        <v>58</v>
      </c>
      <c r="B208" s="6">
        <v>4110</v>
      </c>
      <c r="C208" s="8">
        <v>2.9336228896000001</v>
      </c>
      <c r="D208" s="9">
        <v>0.41299999999999998</v>
      </c>
      <c r="E208" s="9">
        <v>54.65</v>
      </c>
      <c r="F208" s="9">
        <v>0.7</v>
      </c>
      <c r="G208" s="9">
        <v>0.09</v>
      </c>
      <c r="H208" s="6">
        <v>1</v>
      </c>
      <c r="I208" s="9">
        <f t="shared" si="98"/>
        <v>0.7</v>
      </c>
      <c r="J208" s="9">
        <f t="shared" si="99"/>
        <v>0.09</v>
      </c>
      <c r="K208" s="6">
        <v>2553</v>
      </c>
      <c r="L208" s="6">
        <f t="shared" si="90"/>
        <v>5.5177657290476922</v>
      </c>
      <c r="M208" s="6">
        <f t="shared" si="91"/>
        <v>6806</v>
      </c>
      <c r="N208" s="6">
        <f t="shared" si="92"/>
        <v>11</v>
      </c>
      <c r="O208" s="11">
        <f t="shared" si="93"/>
        <v>1.4</v>
      </c>
    </row>
    <row r="209" spans="1:15">
      <c r="A209" s="6" t="s">
        <v>58</v>
      </c>
      <c r="B209" s="6">
        <v>4110</v>
      </c>
      <c r="C209" s="8">
        <v>0.1162979547</v>
      </c>
      <c r="D209" s="9">
        <v>0.41299999999999998</v>
      </c>
      <c r="E209" s="9">
        <v>54.65</v>
      </c>
      <c r="F209" s="9">
        <v>0.7</v>
      </c>
      <c r="G209" s="9">
        <v>0.09</v>
      </c>
      <c r="H209" s="6">
        <v>1</v>
      </c>
      <c r="I209" s="9">
        <f t="shared" si="98"/>
        <v>0.7</v>
      </c>
      <c r="J209" s="9">
        <f t="shared" si="99"/>
        <v>0.09</v>
      </c>
      <c r="K209" s="6">
        <v>101</v>
      </c>
      <c r="L209" s="6">
        <f t="shared" si="90"/>
        <v>0.21874143097155122</v>
      </c>
      <c r="M209" s="6">
        <f t="shared" si="91"/>
        <v>270</v>
      </c>
      <c r="N209" s="6">
        <f t="shared" si="92"/>
        <v>0</v>
      </c>
      <c r="O209" s="11">
        <f t="shared" si="93"/>
        <v>0.1</v>
      </c>
    </row>
    <row r="210" spans="1:15">
      <c r="A210" s="6" t="s">
        <v>58</v>
      </c>
      <c r="B210" s="6">
        <v>4110</v>
      </c>
      <c r="C210" s="8">
        <v>0.41177246470000001</v>
      </c>
      <c r="D210" s="9">
        <v>0.41299999999999998</v>
      </c>
      <c r="E210" s="9">
        <v>54.65</v>
      </c>
      <c r="F210" s="9">
        <v>0.7</v>
      </c>
      <c r="G210" s="9">
        <v>0.09</v>
      </c>
      <c r="H210" s="6">
        <v>1</v>
      </c>
      <c r="I210" s="9">
        <f t="shared" si="98"/>
        <v>0.7</v>
      </c>
      <c r="J210" s="9">
        <f t="shared" si="99"/>
        <v>0.09</v>
      </c>
      <c r="K210" s="6">
        <v>358</v>
      </c>
      <c r="L210" s="6">
        <f t="shared" si="90"/>
        <v>0.7744908188240095</v>
      </c>
      <c r="M210" s="6">
        <f t="shared" si="91"/>
        <v>955</v>
      </c>
      <c r="N210" s="6">
        <f t="shared" si="92"/>
        <v>1</v>
      </c>
      <c r="O210" s="11">
        <f t="shared" si="93"/>
        <v>0.2</v>
      </c>
    </row>
    <row r="211" spans="1:15">
      <c r="A211" s="6" t="s">
        <v>58</v>
      </c>
      <c r="B211" s="6">
        <v>4110</v>
      </c>
      <c r="C211" s="8">
        <v>2.4152057103</v>
      </c>
      <c r="D211" s="9">
        <v>0.41299999999999998</v>
      </c>
      <c r="E211" s="9">
        <v>54.65</v>
      </c>
      <c r="F211" s="9">
        <v>0.7</v>
      </c>
      <c r="G211" s="9">
        <v>0.09</v>
      </c>
      <c r="H211" s="6">
        <v>1</v>
      </c>
      <c r="I211" s="9">
        <f t="shared" si="98"/>
        <v>0.7</v>
      </c>
      <c r="J211" s="9">
        <f t="shared" si="99"/>
        <v>0.09</v>
      </c>
      <c r="K211" s="6">
        <v>2102</v>
      </c>
      <c r="L211" s="6">
        <f t="shared" si="90"/>
        <v>4.5426899770033859</v>
      </c>
      <c r="M211" s="6">
        <f t="shared" si="91"/>
        <v>5603</v>
      </c>
      <c r="N211" s="6">
        <f t="shared" si="92"/>
        <v>9</v>
      </c>
      <c r="O211" s="11">
        <f t="shared" si="93"/>
        <v>1.1000000000000001</v>
      </c>
    </row>
    <row r="212" spans="1:15">
      <c r="A212" s="6" t="s">
        <v>58</v>
      </c>
      <c r="B212" s="6">
        <v>4110</v>
      </c>
      <c r="C212" s="8">
        <v>0.1203780136</v>
      </c>
      <c r="D212" s="9">
        <v>0.309</v>
      </c>
      <c r="E212" s="9">
        <v>54.65</v>
      </c>
      <c r="F212" s="9">
        <v>0.7</v>
      </c>
      <c r="G212" s="9">
        <v>0.09</v>
      </c>
      <c r="H212" s="6">
        <v>1</v>
      </c>
      <c r="I212" s="9">
        <f t="shared" si="98"/>
        <v>0.7</v>
      </c>
      <c r="J212" s="9">
        <f t="shared" si="99"/>
        <v>0.09</v>
      </c>
      <c r="K212" s="6">
        <v>78</v>
      </c>
      <c r="L212" s="6">
        <f t="shared" si="90"/>
        <v>0.16940045491343</v>
      </c>
      <c r="M212" s="6">
        <f t="shared" si="91"/>
        <v>209</v>
      </c>
      <c r="N212" s="6">
        <f t="shared" si="92"/>
        <v>0</v>
      </c>
      <c r="O212" s="11">
        <f t="shared" si="93"/>
        <v>0</v>
      </c>
    </row>
    <row r="213" spans="1:15">
      <c r="A213" s="6" t="s">
        <v>58</v>
      </c>
      <c r="B213" s="6">
        <v>4110</v>
      </c>
      <c r="C213" s="8">
        <v>4.5029460200000003E-2</v>
      </c>
      <c r="D213" s="9">
        <v>0.41299999999999998</v>
      </c>
      <c r="E213" s="9">
        <v>54.65</v>
      </c>
      <c r="F213" s="9">
        <v>0.7</v>
      </c>
      <c r="G213" s="9">
        <v>0.09</v>
      </c>
      <c r="H213" s="6">
        <v>1</v>
      </c>
      <c r="I213" s="9">
        <f t="shared" si="98"/>
        <v>0.7</v>
      </c>
      <c r="J213" s="9">
        <f t="shared" si="99"/>
        <v>0.09</v>
      </c>
      <c r="K213" s="6">
        <v>39</v>
      </c>
      <c r="L213" s="6">
        <f t="shared" si="90"/>
        <v>8.4694598330924173E-2</v>
      </c>
      <c r="M213" s="6">
        <f t="shared" si="91"/>
        <v>104</v>
      </c>
      <c r="N213" s="6">
        <f t="shared" si="92"/>
        <v>0</v>
      </c>
      <c r="O213" s="11">
        <f t="shared" si="93"/>
        <v>0</v>
      </c>
    </row>
    <row r="214" spans="1:15">
      <c r="A214" s="6" t="s">
        <v>58</v>
      </c>
      <c r="B214" s="6">
        <v>4110</v>
      </c>
      <c r="C214" s="8">
        <v>1.3109786300000001E-2</v>
      </c>
      <c r="D214" s="9">
        <v>0.25800000000000001</v>
      </c>
      <c r="E214" s="9">
        <v>54.65</v>
      </c>
      <c r="F214" s="9">
        <v>0.7</v>
      </c>
      <c r="G214" s="9">
        <v>0.09</v>
      </c>
      <c r="H214" s="6">
        <v>1</v>
      </c>
      <c r="I214" s="9">
        <f t="shared" si="98"/>
        <v>0.7</v>
      </c>
      <c r="J214" s="9">
        <f t="shared" si="99"/>
        <v>0.09</v>
      </c>
      <c r="K214" s="6">
        <v>7</v>
      </c>
      <c r="L214" s="6">
        <f t="shared" si="90"/>
        <v>1.5403671157842502E-2</v>
      </c>
      <c r="M214" s="6">
        <f t="shared" si="91"/>
        <v>19</v>
      </c>
      <c r="N214" s="6">
        <f t="shared" si="92"/>
        <v>0</v>
      </c>
      <c r="O214" s="11">
        <f t="shared" si="93"/>
        <v>0</v>
      </c>
    </row>
    <row r="215" spans="1:15">
      <c r="A215" s="6" t="s">
        <v>58</v>
      </c>
      <c r="B215" s="6">
        <v>1750</v>
      </c>
      <c r="C215" s="8">
        <v>1.1924423058</v>
      </c>
      <c r="D215" s="9">
        <v>0.72399999999999998</v>
      </c>
      <c r="E215" s="9">
        <v>54.65</v>
      </c>
      <c r="F215" s="9">
        <v>1.8</v>
      </c>
      <c r="G215" s="9">
        <v>0.47799999999999998</v>
      </c>
      <c r="H215" s="6">
        <v>1</v>
      </c>
      <c r="I215" s="9">
        <f t="shared" si="98"/>
        <v>1.8</v>
      </c>
      <c r="J215" s="9">
        <f t="shared" si="99"/>
        <v>0.47799999999999998</v>
      </c>
      <c r="K215" s="6">
        <v>1819</v>
      </c>
      <c r="L215" s="6">
        <f t="shared" si="90"/>
        <v>3.9317406447221899</v>
      </c>
      <c r="M215" s="6">
        <f t="shared" si="91"/>
        <v>4850</v>
      </c>
      <c r="N215" s="6">
        <f t="shared" si="92"/>
        <v>19</v>
      </c>
      <c r="O215" s="11">
        <f t="shared" si="93"/>
        <v>5.0999999999999996</v>
      </c>
    </row>
    <row r="216" spans="1:15">
      <c r="A216" s="6" t="s">
        <v>58</v>
      </c>
      <c r="B216" s="6">
        <v>1750</v>
      </c>
      <c r="C216" s="8">
        <v>1.2415807838999999</v>
      </c>
      <c r="D216" s="9">
        <v>0.83599999999999997</v>
      </c>
      <c r="E216" s="9">
        <v>54.65</v>
      </c>
      <c r="F216" s="9">
        <v>1.8</v>
      </c>
      <c r="G216" s="9">
        <v>0.47799999999999998</v>
      </c>
      <c r="H216" s="6">
        <v>1</v>
      </c>
      <c r="I216" s="9">
        <f t="shared" si="98"/>
        <v>1.8</v>
      </c>
      <c r="J216" s="9">
        <f t="shared" si="99"/>
        <v>0.47799999999999998</v>
      </c>
      <c r="K216" s="6">
        <v>2187</v>
      </c>
      <c r="L216" s="6">
        <f t="shared" si="90"/>
        <v>4.7270498255294049</v>
      </c>
      <c r="M216" s="6">
        <f t="shared" si="91"/>
        <v>5831</v>
      </c>
      <c r="N216" s="6">
        <f t="shared" si="92"/>
        <v>23</v>
      </c>
      <c r="O216" s="11">
        <f t="shared" si="93"/>
        <v>6.1</v>
      </c>
    </row>
    <row r="217" spans="1:15">
      <c r="A217" s="6" t="s">
        <v>58</v>
      </c>
      <c r="B217" s="6">
        <v>4110</v>
      </c>
      <c r="C217" s="8">
        <v>4.8050678600000001E-2</v>
      </c>
      <c r="D217" s="9">
        <v>0.41299999999999998</v>
      </c>
      <c r="E217" s="9">
        <v>54.65</v>
      </c>
      <c r="F217" s="9">
        <v>0.7</v>
      </c>
      <c r="G217" s="9">
        <v>0.09</v>
      </c>
      <c r="H217" s="6">
        <v>1</v>
      </c>
      <c r="I217" s="9">
        <f t="shared" si="98"/>
        <v>0.7</v>
      </c>
      <c r="J217" s="9">
        <f t="shared" si="99"/>
        <v>0.09</v>
      </c>
      <c r="K217" s="6">
        <v>42</v>
      </c>
      <c r="L217" s="6">
        <f t="shared" si="90"/>
        <v>9.0377119900614158E-2</v>
      </c>
      <c r="M217" s="6">
        <f t="shared" si="91"/>
        <v>111</v>
      </c>
      <c r="N217" s="6">
        <f t="shared" si="92"/>
        <v>0</v>
      </c>
      <c r="O217" s="11">
        <f t="shared" si="93"/>
        <v>0</v>
      </c>
    </row>
    <row r="218" spans="1:15">
      <c r="A218" s="6" t="s">
        <v>58</v>
      </c>
      <c r="B218" s="6">
        <v>4110</v>
      </c>
      <c r="C218" s="8">
        <v>6.5118508199999994E-2</v>
      </c>
      <c r="D218" s="9">
        <v>0.41299999999999998</v>
      </c>
      <c r="E218" s="9">
        <v>54.65</v>
      </c>
      <c r="F218" s="9">
        <v>0.7</v>
      </c>
      <c r="G218" s="9">
        <v>0.09</v>
      </c>
      <c r="H218" s="6">
        <v>1</v>
      </c>
      <c r="I218" s="9">
        <f t="shared" si="98"/>
        <v>0.7</v>
      </c>
      <c r="J218" s="9">
        <f t="shared" si="99"/>
        <v>0.09</v>
      </c>
      <c r="K218" s="6">
        <v>57</v>
      </c>
      <c r="L218" s="6">
        <f t="shared" si="90"/>
        <v>0.12247950278355747</v>
      </c>
      <c r="M218" s="6">
        <f t="shared" si="91"/>
        <v>151</v>
      </c>
      <c r="N218" s="6">
        <f t="shared" si="92"/>
        <v>0</v>
      </c>
      <c r="O218" s="11">
        <f t="shared" si="93"/>
        <v>0</v>
      </c>
    </row>
    <row r="219" spans="1:15">
      <c r="A219" s="6" t="s">
        <v>58</v>
      </c>
      <c r="B219" s="6">
        <v>1750</v>
      </c>
      <c r="C219" s="8">
        <v>0.13680620939999999</v>
      </c>
      <c r="D219" s="9">
        <v>0.72399999999999998</v>
      </c>
      <c r="E219" s="9">
        <v>54.65</v>
      </c>
      <c r="F219" s="9">
        <v>1.8</v>
      </c>
      <c r="G219" s="9">
        <v>0.47799999999999998</v>
      </c>
      <c r="H219" s="6">
        <v>0</v>
      </c>
      <c r="K219" s="6">
        <v>209</v>
      </c>
      <c r="L219" s="6">
        <f t="shared" si="90"/>
        <v>0.45107971373716998</v>
      </c>
      <c r="M219" s="6">
        <f t="shared" si="91"/>
        <v>556</v>
      </c>
      <c r="N219" s="6">
        <f t="shared" si="92"/>
        <v>0</v>
      </c>
      <c r="O219" s="11">
        <f t="shared" si="93"/>
        <v>0</v>
      </c>
    </row>
    <row r="220" spans="1:15">
      <c r="A220" s="6" t="s">
        <v>58</v>
      </c>
      <c r="B220" s="6">
        <v>1750</v>
      </c>
      <c r="C220" s="8">
        <v>2.8568296525000001</v>
      </c>
      <c r="D220" s="9">
        <v>0.72399999999999998</v>
      </c>
      <c r="E220" s="9">
        <v>54.65</v>
      </c>
      <c r="F220" s="9">
        <v>1.8</v>
      </c>
      <c r="G220" s="9">
        <v>0.47799999999999998</v>
      </c>
      <c r="H220" s="6">
        <v>1</v>
      </c>
      <c r="I220" s="9">
        <f>F220</f>
        <v>1.8</v>
      </c>
      <c r="J220" s="9">
        <f>G220</f>
        <v>0.47799999999999998</v>
      </c>
      <c r="K220" s="6">
        <v>4358</v>
      </c>
      <c r="L220" s="6">
        <f t="shared" si="90"/>
        <v>9.4195863440505416</v>
      </c>
      <c r="M220" s="6">
        <f t="shared" si="91"/>
        <v>11619</v>
      </c>
      <c r="N220" s="6">
        <f t="shared" si="92"/>
        <v>46</v>
      </c>
      <c r="O220" s="11">
        <f t="shared" si="93"/>
        <v>12.2</v>
      </c>
    </row>
    <row r="221" spans="1:15">
      <c r="A221" s="6" t="s">
        <v>58</v>
      </c>
      <c r="B221" s="6">
        <v>1750</v>
      </c>
      <c r="C221" s="8">
        <v>0.1567621468</v>
      </c>
      <c r="D221" s="9">
        <v>0.72399999999999998</v>
      </c>
      <c r="E221" s="9">
        <v>54.65</v>
      </c>
      <c r="F221" s="9">
        <v>1.8</v>
      </c>
      <c r="G221" s="9">
        <v>0.47799999999999998</v>
      </c>
      <c r="H221" s="6">
        <v>0</v>
      </c>
      <c r="I221" s="9">
        <f>0.7*F221</f>
        <v>1.26</v>
      </c>
      <c r="J221" s="9">
        <f>0.5*G221</f>
        <v>0.23899999999999999</v>
      </c>
      <c r="K221" s="6">
        <v>239</v>
      </c>
      <c r="L221" s="6">
        <f t="shared" si="90"/>
        <v>0.51687876313140668</v>
      </c>
      <c r="M221" s="6">
        <f t="shared" si="91"/>
        <v>638</v>
      </c>
      <c r="N221" s="6">
        <f t="shared" si="92"/>
        <v>2</v>
      </c>
      <c r="O221" s="11">
        <f t="shared" si="93"/>
        <v>0.3</v>
      </c>
    </row>
    <row r="222" spans="1:15">
      <c r="A222" s="6" t="s">
        <v>58</v>
      </c>
      <c r="B222" s="6">
        <v>4110</v>
      </c>
      <c r="C222" s="8">
        <v>0.22143932999999999</v>
      </c>
      <c r="D222" s="9">
        <v>0.41299999999999998</v>
      </c>
      <c r="E222" s="9">
        <v>54.65</v>
      </c>
      <c r="F222" s="9">
        <v>0.7</v>
      </c>
      <c r="G222" s="9">
        <v>0.09</v>
      </c>
      <c r="H222" s="6">
        <v>1</v>
      </c>
      <c r="I222" s="9">
        <f t="shared" ref="I222:I225" si="100">F222</f>
        <v>0.7</v>
      </c>
      <c r="J222" s="9">
        <f t="shared" ref="J222:J225" si="101">G222</f>
        <v>0.09</v>
      </c>
      <c r="K222" s="6">
        <v>193</v>
      </c>
      <c r="L222" s="6">
        <f t="shared" si="90"/>
        <v>0.41649877714987493</v>
      </c>
      <c r="M222" s="6">
        <f t="shared" si="91"/>
        <v>514</v>
      </c>
      <c r="N222" s="6">
        <f t="shared" si="92"/>
        <v>1</v>
      </c>
      <c r="O222" s="11">
        <f t="shared" si="93"/>
        <v>0.1</v>
      </c>
    </row>
    <row r="223" spans="1:15">
      <c r="A223" s="6" t="s">
        <v>58</v>
      </c>
      <c r="B223" s="6">
        <v>4110</v>
      </c>
      <c r="C223" s="8">
        <v>2.18010129E-2</v>
      </c>
      <c r="D223" s="9">
        <v>0.25800000000000001</v>
      </c>
      <c r="E223" s="9">
        <v>54.65</v>
      </c>
      <c r="F223" s="9">
        <v>0.7</v>
      </c>
      <c r="G223" s="9">
        <v>0.09</v>
      </c>
      <c r="H223" s="6">
        <v>1</v>
      </c>
      <c r="I223" s="9">
        <f t="shared" si="100"/>
        <v>0.7</v>
      </c>
      <c r="J223" s="9">
        <f t="shared" si="101"/>
        <v>0.09</v>
      </c>
      <c r="K223" s="6">
        <v>12</v>
      </c>
      <c r="L223" s="6">
        <f t="shared" si="90"/>
        <v>2.5615645132177501E-2</v>
      </c>
      <c r="M223" s="6">
        <f t="shared" si="91"/>
        <v>32</v>
      </c>
      <c r="N223" s="6">
        <f t="shared" si="92"/>
        <v>0</v>
      </c>
      <c r="O223" s="11">
        <f t="shared" si="93"/>
        <v>0</v>
      </c>
    </row>
    <row r="224" spans="1:15">
      <c r="A224" s="6" t="s">
        <v>58</v>
      </c>
      <c r="B224" s="6">
        <v>4110</v>
      </c>
      <c r="C224" s="8">
        <v>6.8171536399999996E-2</v>
      </c>
      <c r="D224" s="9">
        <v>0.309</v>
      </c>
      <c r="E224" s="9">
        <v>54.65</v>
      </c>
      <c r="F224" s="9">
        <v>0.7</v>
      </c>
      <c r="G224" s="9">
        <v>0.09</v>
      </c>
      <c r="H224" s="6">
        <v>1</v>
      </c>
      <c r="I224" s="9">
        <f t="shared" si="100"/>
        <v>0.7</v>
      </c>
      <c r="J224" s="9">
        <f t="shared" si="101"/>
        <v>0.09</v>
      </c>
      <c r="K224" s="6">
        <v>44</v>
      </c>
      <c r="L224" s="6">
        <f t="shared" si="90"/>
        <v>9.5933542454694987E-2</v>
      </c>
      <c r="M224" s="6">
        <f t="shared" si="91"/>
        <v>118</v>
      </c>
      <c r="N224" s="6">
        <f t="shared" si="92"/>
        <v>0</v>
      </c>
      <c r="O224" s="11">
        <f t="shared" si="93"/>
        <v>0</v>
      </c>
    </row>
    <row r="225" spans="1:15">
      <c r="A225" s="6" t="s">
        <v>58</v>
      </c>
      <c r="B225" s="6">
        <v>1750</v>
      </c>
      <c r="C225" s="8">
        <v>1.1408227045999999</v>
      </c>
      <c r="D225" s="9">
        <v>0.83599999999999997</v>
      </c>
      <c r="E225" s="9">
        <v>54.65</v>
      </c>
      <c r="F225" s="9">
        <v>1.8</v>
      </c>
      <c r="G225" s="9">
        <v>0.47799999999999998</v>
      </c>
      <c r="H225" s="6">
        <v>1</v>
      </c>
      <c r="I225" s="9">
        <f t="shared" si="100"/>
        <v>1.8</v>
      </c>
      <c r="J225" s="9">
        <f t="shared" si="101"/>
        <v>0.47799999999999998</v>
      </c>
      <c r="K225" s="6">
        <v>2010</v>
      </c>
      <c r="L225" s="6">
        <f t="shared" si="90"/>
        <v>4.3434352695118355</v>
      </c>
      <c r="M225" s="6">
        <f t="shared" si="91"/>
        <v>5358</v>
      </c>
      <c r="N225" s="6">
        <f t="shared" si="92"/>
        <v>21</v>
      </c>
      <c r="O225" s="11">
        <f t="shared" si="93"/>
        <v>5.6</v>
      </c>
    </row>
    <row r="226" spans="1:15">
      <c r="A226" s="6" t="s">
        <v>58</v>
      </c>
      <c r="B226" s="6">
        <v>1750</v>
      </c>
      <c r="C226" s="8">
        <v>0.12174327980000001</v>
      </c>
      <c r="D226" s="9">
        <v>0.83599999999999997</v>
      </c>
      <c r="E226" s="9">
        <v>54.65</v>
      </c>
      <c r="F226" s="9">
        <v>1.8</v>
      </c>
      <c r="G226" s="9">
        <v>0.47799999999999998</v>
      </c>
      <c r="H226" s="6">
        <v>0</v>
      </c>
      <c r="I226" s="9">
        <f>0.7*F226</f>
        <v>1.26</v>
      </c>
      <c r="J226" s="9">
        <f>0.5*G226</f>
        <v>0.23899999999999999</v>
      </c>
      <c r="K226" s="6">
        <v>214</v>
      </c>
      <c r="L226" s="6">
        <f t="shared" si="90"/>
        <v>0.46351116012787669</v>
      </c>
      <c r="M226" s="6">
        <f t="shared" si="91"/>
        <v>572</v>
      </c>
      <c r="N226" s="6">
        <f t="shared" si="92"/>
        <v>2</v>
      </c>
      <c r="O226" s="11">
        <f t="shared" si="93"/>
        <v>0.3</v>
      </c>
    </row>
    <row r="227" spans="1:15">
      <c r="A227" s="6" t="s">
        <v>58</v>
      </c>
      <c r="B227" s="6">
        <v>1750</v>
      </c>
      <c r="C227" s="8">
        <v>7.6665307377999996</v>
      </c>
      <c r="D227" s="9">
        <v>0.72399999999999998</v>
      </c>
      <c r="E227" s="9">
        <v>54.65</v>
      </c>
      <c r="F227" s="9">
        <v>1.8</v>
      </c>
      <c r="G227" s="9">
        <v>0.47799999999999998</v>
      </c>
      <c r="H227" s="6">
        <v>1</v>
      </c>
      <c r="I227" s="9">
        <f t="shared" ref="I227:I231" si="102">F227</f>
        <v>1.8</v>
      </c>
      <c r="J227" s="9">
        <f t="shared" ref="J227:J231" si="103">G227</f>
        <v>0.47799999999999998</v>
      </c>
      <c r="K227" s="6">
        <v>11695</v>
      </c>
      <c r="L227" s="6">
        <f t="shared" si="90"/>
        <v>25.278212924186459</v>
      </c>
      <c r="M227" s="6">
        <f t="shared" si="91"/>
        <v>31180</v>
      </c>
      <c r="N227" s="6">
        <f t="shared" si="92"/>
        <v>124</v>
      </c>
      <c r="O227" s="11">
        <f t="shared" si="93"/>
        <v>32.9</v>
      </c>
    </row>
    <row r="228" spans="1:15">
      <c r="A228" s="6" t="s">
        <v>58</v>
      </c>
      <c r="B228" s="6">
        <v>1750</v>
      </c>
      <c r="C228" s="8">
        <v>9.5049922199999998E-2</v>
      </c>
      <c r="D228" s="9">
        <v>0.83599999999999997</v>
      </c>
      <c r="E228" s="9">
        <v>54.65</v>
      </c>
      <c r="F228" s="9">
        <v>1.8</v>
      </c>
      <c r="G228" s="9">
        <v>0.47799999999999998</v>
      </c>
      <c r="H228" s="6">
        <v>1</v>
      </c>
      <c r="I228" s="9">
        <f t="shared" si="102"/>
        <v>1.8</v>
      </c>
      <c r="J228" s="9">
        <f t="shared" si="103"/>
        <v>0.47799999999999998</v>
      </c>
      <c r="K228" s="6">
        <v>167</v>
      </c>
      <c r="L228" s="6">
        <f t="shared" si="90"/>
        <v>0.36188198462668991</v>
      </c>
      <c r="M228" s="6">
        <f t="shared" si="91"/>
        <v>446</v>
      </c>
      <c r="N228" s="6">
        <f t="shared" si="92"/>
        <v>2</v>
      </c>
      <c r="O228" s="11">
        <f t="shared" si="93"/>
        <v>0.5</v>
      </c>
    </row>
    <row r="229" spans="1:15">
      <c r="A229" s="6" t="s">
        <v>58</v>
      </c>
      <c r="B229" s="6">
        <v>1750</v>
      </c>
      <c r="C229" s="8">
        <v>7.9813258400000003E-2</v>
      </c>
      <c r="D229" s="9">
        <v>0.72399999999999998</v>
      </c>
      <c r="E229" s="9">
        <v>54.65</v>
      </c>
      <c r="F229" s="9">
        <v>1.8</v>
      </c>
      <c r="G229" s="9">
        <v>0.47799999999999998</v>
      </c>
      <c r="H229" s="6">
        <v>1</v>
      </c>
      <c r="I229" s="9">
        <f t="shared" si="102"/>
        <v>1.8</v>
      </c>
      <c r="J229" s="9">
        <f t="shared" si="103"/>
        <v>0.47799999999999998</v>
      </c>
      <c r="K229" s="6">
        <v>122</v>
      </c>
      <c r="L229" s="6">
        <f t="shared" si="90"/>
        <v>0.26316160581745335</v>
      </c>
      <c r="M229" s="6">
        <f t="shared" si="91"/>
        <v>325</v>
      </c>
      <c r="N229" s="6">
        <f t="shared" si="92"/>
        <v>1</v>
      </c>
      <c r="O229" s="11">
        <f t="shared" si="93"/>
        <v>0.3</v>
      </c>
    </row>
    <row r="230" spans="1:15">
      <c r="A230" s="6" t="s">
        <v>58</v>
      </c>
      <c r="B230" s="6">
        <v>4110</v>
      </c>
      <c r="C230" s="8">
        <v>1.6793295E-3</v>
      </c>
      <c r="D230" s="9">
        <v>0.25800000000000001</v>
      </c>
      <c r="E230" s="9">
        <v>54.65</v>
      </c>
      <c r="F230" s="9">
        <v>0.7</v>
      </c>
      <c r="G230" s="9">
        <v>0.09</v>
      </c>
      <c r="H230" s="6">
        <v>1</v>
      </c>
      <c r="I230" s="9">
        <f t="shared" si="102"/>
        <v>0.7</v>
      </c>
      <c r="J230" s="9">
        <f t="shared" si="103"/>
        <v>0.09</v>
      </c>
      <c r="K230" s="6">
        <v>1</v>
      </c>
      <c r="L230" s="6">
        <f t="shared" si="90"/>
        <v>1.9731701792625E-3</v>
      </c>
      <c r="M230" s="6">
        <f t="shared" si="91"/>
        <v>2</v>
      </c>
      <c r="N230" s="6">
        <f t="shared" si="92"/>
        <v>0</v>
      </c>
      <c r="O230" s="11">
        <f t="shared" si="93"/>
        <v>0</v>
      </c>
    </row>
    <row r="231" spans="1:15">
      <c r="A231" s="6" t="s">
        <v>58</v>
      </c>
      <c r="B231" s="6">
        <v>1750</v>
      </c>
      <c r="C231" s="8">
        <v>0.23328591870000001</v>
      </c>
      <c r="D231" s="9">
        <v>0.76800000000000002</v>
      </c>
      <c r="E231" s="9">
        <v>54.65</v>
      </c>
      <c r="F231" s="9">
        <v>1.8</v>
      </c>
      <c r="G231" s="9">
        <v>0.47799999999999998</v>
      </c>
      <c r="H231" s="6">
        <v>1</v>
      </c>
      <c r="I231" s="9">
        <f t="shared" si="102"/>
        <v>1.8</v>
      </c>
      <c r="J231" s="9">
        <f t="shared" si="103"/>
        <v>0.47799999999999998</v>
      </c>
      <c r="K231" s="6">
        <v>773</v>
      </c>
      <c r="L231" s="6">
        <f t="shared" si="90"/>
        <v>0.81594082924512013</v>
      </c>
      <c r="M231" s="6">
        <f t="shared" si="91"/>
        <v>1006</v>
      </c>
      <c r="N231" s="6">
        <f t="shared" si="92"/>
        <v>4</v>
      </c>
      <c r="O231" s="11">
        <f t="shared" si="93"/>
        <v>1.1000000000000001</v>
      </c>
    </row>
    <row r="232" spans="1:15">
      <c r="A232" s="6" t="s">
        <v>58</v>
      </c>
      <c r="B232" s="6">
        <v>1750</v>
      </c>
      <c r="C232" s="8">
        <v>1.2178683078999999</v>
      </c>
      <c r="D232" s="9">
        <v>0.72399999999999998</v>
      </c>
      <c r="E232" s="9">
        <v>54.65</v>
      </c>
      <c r="F232" s="9">
        <v>1.8</v>
      </c>
      <c r="G232" s="9">
        <v>0.47799999999999998</v>
      </c>
      <c r="H232" s="6">
        <v>0</v>
      </c>
      <c r="I232" s="9">
        <f>0.7*F232</f>
        <v>1.26</v>
      </c>
      <c r="J232" s="9">
        <f>0.5*G232</f>
        <v>0.23899999999999999</v>
      </c>
      <c r="K232" s="6">
        <v>1858</v>
      </c>
      <c r="L232" s="6">
        <f t="shared" si="90"/>
        <v>4.0155756826130116</v>
      </c>
      <c r="M232" s="6">
        <f t="shared" si="91"/>
        <v>4953</v>
      </c>
      <c r="N232" s="6">
        <f t="shared" si="92"/>
        <v>14</v>
      </c>
      <c r="O232" s="11">
        <f t="shared" si="93"/>
        <v>2.6</v>
      </c>
    </row>
    <row r="233" spans="1:15">
      <c r="A233" s="6" t="s">
        <v>58</v>
      </c>
      <c r="B233" s="6">
        <v>8140</v>
      </c>
      <c r="C233" s="8">
        <v>0.25916802589999999</v>
      </c>
      <c r="D233" s="9">
        <v>0.70299999999999996</v>
      </c>
      <c r="E233" s="9">
        <v>54.65</v>
      </c>
      <c r="F233" s="9">
        <v>1.18</v>
      </c>
      <c r="G233" s="9">
        <v>0.48</v>
      </c>
      <c r="H233" s="6">
        <v>1</v>
      </c>
      <c r="I233" s="9">
        <f t="shared" ref="I233:I234" si="104">F233</f>
        <v>1.18</v>
      </c>
      <c r="J233" s="9">
        <f t="shared" ref="J233:J234" si="105">G233</f>
        <v>0.48</v>
      </c>
      <c r="K233" s="6">
        <v>384</v>
      </c>
      <c r="L233" s="6">
        <f t="shared" si="90"/>
        <v>0.82974695238756702</v>
      </c>
      <c r="M233" s="6">
        <f t="shared" si="91"/>
        <v>1023</v>
      </c>
      <c r="N233" s="6">
        <f t="shared" si="92"/>
        <v>3</v>
      </c>
      <c r="O233" s="11">
        <f t="shared" si="93"/>
        <v>1.1000000000000001</v>
      </c>
    </row>
    <row r="234" spans="1:15">
      <c r="A234" s="6" t="s">
        <v>58</v>
      </c>
      <c r="B234" s="6">
        <v>4110</v>
      </c>
      <c r="C234" s="8">
        <v>0.41544954090000003</v>
      </c>
      <c r="D234" s="9">
        <v>0.41299999999999998</v>
      </c>
      <c r="E234" s="9">
        <v>54.65</v>
      </c>
      <c r="F234" s="9">
        <v>0.7</v>
      </c>
      <c r="G234" s="9">
        <v>0.09</v>
      </c>
      <c r="H234" s="6">
        <v>1</v>
      </c>
      <c r="I234" s="9">
        <f t="shared" si="104"/>
        <v>0.7</v>
      </c>
      <c r="J234" s="9">
        <f t="shared" si="105"/>
        <v>0.09</v>
      </c>
      <c r="K234" s="6">
        <v>362</v>
      </c>
      <c r="L234" s="6">
        <f t="shared" si="90"/>
        <v>0.78140692420053381</v>
      </c>
      <c r="M234" s="6">
        <f t="shared" si="91"/>
        <v>964</v>
      </c>
      <c r="N234" s="6">
        <f t="shared" si="92"/>
        <v>1</v>
      </c>
      <c r="O234" s="11">
        <f t="shared" si="93"/>
        <v>0.2</v>
      </c>
    </row>
    <row r="235" spans="1:15">
      <c r="A235" s="6" t="s">
        <v>58</v>
      </c>
      <c r="B235" s="6">
        <v>1750</v>
      </c>
      <c r="C235" s="8">
        <v>0.44733625119999998</v>
      </c>
      <c r="D235" s="9">
        <v>0.72399999999999998</v>
      </c>
      <c r="E235" s="9">
        <v>54.65</v>
      </c>
      <c r="F235" s="9">
        <v>1.8</v>
      </c>
      <c r="G235" s="9">
        <v>0.47799999999999998</v>
      </c>
      <c r="H235" s="6">
        <v>0</v>
      </c>
      <c r="I235" s="9">
        <f t="shared" ref="I235:I238" si="106">0.7*F235</f>
        <v>1.26</v>
      </c>
      <c r="J235" s="9">
        <f t="shared" ref="J235:J238" si="107">0.5*G235</f>
        <v>0.23899999999999999</v>
      </c>
      <c r="K235" s="6">
        <v>682</v>
      </c>
      <c r="L235" s="6">
        <f t="shared" si="90"/>
        <v>1.4749645430608267</v>
      </c>
      <c r="M235" s="6">
        <f t="shared" si="91"/>
        <v>1819</v>
      </c>
      <c r="N235" s="6">
        <f t="shared" si="92"/>
        <v>5</v>
      </c>
      <c r="O235" s="11">
        <f t="shared" si="93"/>
        <v>1</v>
      </c>
    </row>
    <row r="236" spans="1:15">
      <c r="A236" s="6" t="s">
        <v>58</v>
      </c>
      <c r="B236" s="6">
        <v>1750</v>
      </c>
      <c r="C236" s="8">
        <v>0.32946847680000002</v>
      </c>
      <c r="D236" s="9">
        <v>0.83599999999999997</v>
      </c>
      <c r="E236" s="9">
        <v>54.65</v>
      </c>
      <c r="F236" s="9">
        <v>1.8</v>
      </c>
      <c r="G236" s="9">
        <v>0.47799999999999998</v>
      </c>
      <c r="H236" s="6">
        <v>0</v>
      </c>
      <c r="I236" s="9">
        <f t="shared" si="106"/>
        <v>1.26</v>
      </c>
      <c r="J236" s="9">
        <f t="shared" si="107"/>
        <v>0.23899999999999999</v>
      </c>
      <c r="K236" s="6">
        <v>580</v>
      </c>
      <c r="L236" s="6">
        <f t="shared" si="90"/>
        <v>1.25437984057936</v>
      </c>
      <c r="M236" s="6">
        <f t="shared" si="91"/>
        <v>1547</v>
      </c>
      <c r="N236" s="6">
        <f t="shared" si="92"/>
        <v>4</v>
      </c>
      <c r="O236" s="11">
        <f t="shared" si="93"/>
        <v>0.8</v>
      </c>
    </row>
    <row r="237" spans="1:15">
      <c r="A237" s="6" t="s">
        <v>58</v>
      </c>
      <c r="B237" s="6">
        <v>1750</v>
      </c>
      <c r="C237" s="8">
        <v>0.7230375899</v>
      </c>
      <c r="D237" s="9">
        <v>0.72399999999999998</v>
      </c>
      <c r="E237" s="9">
        <v>54.65</v>
      </c>
      <c r="F237" s="9">
        <v>1.8</v>
      </c>
      <c r="G237" s="9">
        <v>0.47799999999999998</v>
      </c>
      <c r="H237" s="6">
        <v>0</v>
      </c>
      <c r="I237" s="9">
        <f t="shared" si="106"/>
        <v>1.26</v>
      </c>
      <c r="J237" s="9">
        <f t="shared" si="107"/>
        <v>0.23899999999999999</v>
      </c>
      <c r="K237" s="6">
        <v>1103</v>
      </c>
      <c r="L237" s="6">
        <f t="shared" si="90"/>
        <v>2.3840115920447782</v>
      </c>
      <c r="M237" s="6">
        <f t="shared" si="91"/>
        <v>2941</v>
      </c>
      <c r="N237" s="6">
        <f t="shared" si="92"/>
        <v>8</v>
      </c>
      <c r="O237" s="11">
        <f t="shared" si="93"/>
        <v>1.5</v>
      </c>
    </row>
    <row r="238" spans="1:15">
      <c r="A238" s="6" t="s">
        <v>58</v>
      </c>
      <c r="B238" s="6">
        <v>1750</v>
      </c>
      <c r="C238" s="8">
        <v>0.22277290490000001</v>
      </c>
      <c r="D238" s="9">
        <v>0.72399999999999998</v>
      </c>
      <c r="E238" s="9">
        <v>54.65</v>
      </c>
      <c r="F238" s="9">
        <v>1.8</v>
      </c>
      <c r="G238" s="9">
        <v>0.47799999999999998</v>
      </c>
      <c r="H238" s="6">
        <v>0</v>
      </c>
      <c r="I238" s="9">
        <f t="shared" si="106"/>
        <v>1.26</v>
      </c>
      <c r="J238" s="9">
        <f t="shared" si="107"/>
        <v>0.23899999999999999</v>
      </c>
      <c r="K238" s="6">
        <v>340</v>
      </c>
      <c r="L238" s="6">
        <f t="shared" si="90"/>
        <v>0.73453053491802844</v>
      </c>
      <c r="M238" s="6">
        <f t="shared" si="91"/>
        <v>906</v>
      </c>
      <c r="N238" s="6">
        <f t="shared" si="92"/>
        <v>3</v>
      </c>
      <c r="O238" s="11">
        <f t="shared" si="93"/>
        <v>0.5</v>
      </c>
    </row>
    <row r="239" spans="1:15">
      <c r="A239" s="6" t="s">
        <v>58</v>
      </c>
      <c r="B239" s="6">
        <v>4110</v>
      </c>
      <c r="C239" s="8">
        <v>0.16988853349999999</v>
      </c>
      <c r="D239" s="9">
        <v>0.41299999999999998</v>
      </c>
      <c r="E239" s="9">
        <v>54.65</v>
      </c>
      <c r="F239" s="9">
        <v>0.7</v>
      </c>
      <c r="G239" s="9">
        <v>0.09</v>
      </c>
      <c r="H239" s="6">
        <v>1</v>
      </c>
      <c r="I239" s="9">
        <f t="shared" ref="I239:I240" si="108">F239</f>
        <v>0.7</v>
      </c>
      <c r="J239" s="9">
        <f t="shared" ref="J239:J240" si="109">G239</f>
        <v>0.09</v>
      </c>
      <c r="K239" s="6">
        <v>148</v>
      </c>
      <c r="L239" s="6">
        <f t="shared" si="90"/>
        <v>0.31953838757792286</v>
      </c>
      <c r="M239" s="6">
        <f t="shared" si="91"/>
        <v>394</v>
      </c>
      <c r="N239" s="6">
        <f t="shared" si="92"/>
        <v>1</v>
      </c>
      <c r="O239" s="11">
        <f t="shared" si="93"/>
        <v>0.1</v>
      </c>
    </row>
    <row r="240" spans="1:15">
      <c r="A240" s="6" t="s">
        <v>58</v>
      </c>
      <c r="B240" s="6">
        <v>4110</v>
      </c>
      <c r="C240" s="8">
        <v>2.1187932900000001E-2</v>
      </c>
      <c r="D240" s="9">
        <v>0.25800000000000001</v>
      </c>
      <c r="E240" s="9">
        <v>54.65</v>
      </c>
      <c r="F240" s="9">
        <v>0.7</v>
      </c>
      <c r="G240" s="9">
        <v>0.09</v>
      </c>
      <c r="H240" s="6">
        <v>1</v>
      </c>
      <c r="I240" s="9">
        <f t="shared" si="108"/>
        <v>0.7</v>
      </c>
      <c r="J240" s="9">
        <f t="shared" si="109"/>
        <v>0.09</v>
      </c>
      <c r="K240" s="6">
        <v>12</v>
      </c>
      <c r="L240" s="6">
        <f t="shared" si="90"/>
        <v>2.4895291459177502E-2</v>
      </c>
      <c r="M240" s="6">
        <f t="shared" si="91"/>
        <v>31</v>
      </c>
      <c r="N240" s="6">
        <f t="shared" si="92"/>
        <v>0</v>
      </c>
      <c r="O240" s="11">
        <f t="shared" si="93"/>
        <v>0</v>
      </c>
    </row>
    <row r="241" spans="1:15">
      <c r="A241" s="6" t="s">
        <v>58</v>
      </c>
      <c r="B241" s="6">
        <v>1750</v>
      </c>
      <c r="C241" s="8">
        <v>5.8894905999999997E-2</v>
      </c>
      <c r="D241" s="9">
        <v>0.752</v>
      </c>
      <c r="E241" s="9">
        <v>54.65</v>
      </c>
      <c r="F241" s="9">
        <v>1.8</v>
      </c>
      <c r="G241" s="9">
        <v>0.47799999999999998</v>
      </c>
      <c r="H241" s="6">
        <v>0</v>
      </c>
      <c r="I241" s="9">
        <f t="shared" ref="I241:I242" si="110">0.7*F241</f>
        <v>1.26</v>
      </c>
      <c r="J241" s="9">
        <f t="shared" ref="J241:J242" si="111">0.5*G241</f>
        <v>0.23899999999999999</v>
      </c>
      <c r="K241" s="6">
        <v>93</v>
      </c>
      <c r="L241" s="6">
        <f t="shared" si="90"/>
        <v>0.20169934774173334</v>
      </c>
      <c r="M241" s="6">
        <f t="shared" si="91"/>
        <v>249</v>
      </c>
      <c r="N241" s="6">
        <f t="shared" si="92"/>
        <v>1</v>
      </c>
      <c r="O241" s="11">
        <f t="shared" si="93"/>
        <v>0.1</v>
      </c>
    </row>
    <row r="242" spans="1:15">
      <c r="A242" s="6" t="s">
        <v>58</v>
      </c>
      <c r="B242" s="6">
        <v>1750</v>
      </c>
      <c r="C242" s="8">
        <v>0.44660483379999999</v>
      </c>
      <c r="D242" s="9">
        <v>0.72399999999999998</v>
      </c>
      <c r="E242" s="9">
        <v>54.65</v>
      </c>
      <c r="F242" s="9">
        <v>1.8</v>
      </c>
      <c r="G242" s="9">
        <v>0.47799999999999998</v>
      </c>
      <c r="H242" s="6">
        <v>0</v>
      </c>
      <c r="I242" s="9">
        <f t="shared" si="110"/>
        <v>1.26</v>
      </c>
      <c r="J242" s="9">
        <f t="shared" si="111"/>
        <v>0.23899999999999999</v>
      </c>
      <c r="K242" s="6">
        <v>681</v>
      </c>
      <c r="L242" s="6">
        <f t="shared" si="90"/>
        <v>1.4725529014192567</v>
      </c>
      <c r="M242" s="6">
        <f t="shared" si="91"/>
        <v>1816</v>
      </c>
      <c r="N242" s="6">
        <f t="shared" si="92"/>
        <v>5</v>
      </c>
      <c r="O242" s="11">
        <f t="shared" si="93"/>
        <v>1</v>
      </c>
    </row>
    <row r="243" spans="1:15">
      <c r="A243" s="6" t="s">
        <v>58</v>
      </c>
      <c r="B243" s="6">
        <v>4110</v>
      </c>
      <c r="C243" s="8">
        <v>0.24997338429999999</v>
      </c>
      <c r="D243" s="9">
        <v>0.41299999999999998</v>
      </c>
      <c r="E243" s="9">
        <v>54.65</v>
      </c>
      <c r="F243" s="9">
        <v>0.7</v>
      </c>
      <c r="G243" s="9">
        <v>0.09</v>
      </c>
      <c r="H243" s="6">
        <v>1</v>
      </c>
      <c r="I243" s="9">
        <f t="shared" ref="I243:I249" si="112">F243</f>
        <v>0.7</v>
      </c>
      <c r="J243" s="9">
        <f t="shared" ref="J243:J249" si="113">G243</f>
        <v>0.09</v>
      </c>
      <c r="K243" s="6">
        <v>218</v>
      </c>
      <c r="L243" s="6">
        <f t="shared" si="90"/>
        <v>0.47016764763949448</v>
      </c>
      <c r="M243" s="6">
        <f t="shared" si="91"/>
        <v>580</v>
      </c>
      <c r="N243" s="6">
        <f t="shared" si="92"/>
        <v>1</v>
      </c>
      <c r="O243" s="11">
        <f t="shared" si="93"/>
        <v>0.1</v>
      </c>
    </row>
    <row r="244" spans="1:15">
      <c r="A244" s="6" t="s">
        <v>58</v>
      </c>
      <c r="B244" s="6">
        <v>3300</v>
      </c>
      <c r="C244" s="8">
        <v>0.1028740195</v>
      </c>
      <c r="D244" s="9">
        <v>0.4</v>
      </c>
      <c r="E244" s="9">
        <v>54.65</v>
      </c>
      <c r="F244" s="9">
        <v>1.2</v>
      </c>
      <c r="G244" s="9">
        <v>6.4000000000000001E-2</v>
      </c>
      <c r="H244" s="6">
        <v>1</v>
      </c>
      <c r="I244" s="9">
        <f t="shared" si="112"/>
        <v>1.2</v>
      </c>
      <c r="J244" s="9">
        <f t="shared" si="113"/>
        <v>6.4000000000000001E-2</v>
      </c>
      <c r="K244" s="6">
        <v>87</v>
      </c>
      <c r="L244" s="6">
        <f t="shared" si="90"/>
        <v>0.18740217218916666</v>
      </c>
      <c r="M244" s="6">
        <f t="shared" si="91"/>
        <v>231</v>
      </c>
      <c r="N244" s="6">
        <f t="shared" si="92"/>
        <v>1</v>
      </c>
      <c r="O244" s="11">
        <f t="shared" si="93"/>
        <v>0</v>
      </c>
    </row>
    <row r="245" spans="1:15">
      <c r="A245" s="6" t="s">
        <v>58</v>
      </c>
      <c r="B245" s="6">
        <v>1750</v>
      </c>
      <c r="C245" s="8">
        <v>0.81888209359999997</v>
      </c>
      <c r="D245" s="9">
        <v>0.72399999999999998</v>
      </c>
      <c r="E245" s="9">
        <v>54.65</v>
      </c>
      <c r="F245" s="9">
        <v>1.8</v>
      </c>
      <c r="G245" s="9">
        <v>0.47799999999999998</v>
      </c>
      <c r="H245" s="6">
        <v>1</v>
      </c>
      <c r="I245" s="9">
        <f t="shared" si="112"/>
        <v>1.8</v>
      </c>
      <c r="J245" s="9">
        <f t="shared" si="113"/>
        <v>0.47799999999999998</v>
      </c>
      <c r="K245" s="6">
        <v>1900</v>
      </c>
      <c r="L245" s="6">
        <f t="shared" si="90"/>
        <v>2.7000316870528134</v>
      </c>
      <c r="M245" s="6">
        <f t="shared" si="91"/>
        <v>3330</v>
      </c>
      <c r="N245" s="6">
        <f t="shared" si="92"/>
        <v>13</v>
      </c>
      <c r="O245" s="11">
        <f t="shared" si="93"/>
        <v>3.5</v>
      </c>
    </row>
    <row r="246" spans="1:15">
      <c r="A246" s="6" t="s">
        <v>58</v>
      </c>
      <c r="B246" s="6">
        <v>4110</v>
      </c>
      <c r="C246" s="8">
        <v>5.3136469899999997E-2</v>
      </c>
      <c r="D246" s="9">
        <v>0.41299999999999998</v>
      </c>
      <c r="E246" s="9">
        <v>54.65</v>
      </c>
      <c r="F246" s="9">
        <v>0.7</v>
      </c>
      <c r="G246" s="9">
        <v>0.09</v>
      </c>
      <c r="H246" s="6">
        <v>1</v>
      </c>
      <c r="I246" s="9">
        <f t="shared" si="112"/>
        <v>0.7</v>
      </c>
      <c r="J246" s="9">
        <f t="shared" si="113"/>
        <v>0.09</v>
      </c>
      <c r="K246" s="6">
        <v>46</v>
      </c>
      <c r="L246" s="6">
        <f t="shared" si="90"/>
        <v>9.9942836421204564E-2</v>
      </c>
      <c r="M246" s="6">
        <f t="shared" si="91"/>
        <v>123</v>
      </c>
      <c r="N246" s="6">
        <f t="shared" si="92"/>
        <v>0</v>
      </c>
      <c r="O246" s="11">
        <f t="shared" si="93"/>
        <v>0</v>
      </c>
    </row>
    <row r="247" spans="1:15">
      <c r="A247" s="6" t="s">
        <v>58</v>
      </c>
      <c r="B247" s="6">
        <v>4110</v>
      </c>
      <c r="C247" s="8">
        <v>3.0685700000000001E-4</v>
      </c>
      <c r="D247" s="9">
        <v>0.25800000000000001</v>
      </c>
      <c r="E247" s="9">
        <v>54.65</v>
      </c>
      <c r="F247" s="9">
        <v>0.7</v>
      </c>
      <c r="G247" s="9">
        <v>0.09</v>
      </c>
      <c r="H247" s="6">
        <v>1</v>
      </c>
      <c r="I247" s="9">
        <f t="shared" si="112"/>
        <v>0.7</v>
      </c>
      <c r="J247" s="9">
        <f t="shared" si="113"/>
        <v>0.09</v>
      </c>
      <c r="K247" s="6">
        <v>0</v>
      </c>
      <c r="L247" s="6">
        <f t="shared" si="90"/>
        <v>3.6054930357499998E-4</v>
      </c>
      <c r="M247" s="6">
        <f t="shared" si="91"/>
        <v>0</v>
      </c>
      <c r="N247" s="6">
        <f t="shared" si="92"/>
        <v>0</v>
      </c>
      <c r="O247" s="11">
        <f t="shared" si="93"/>
        <v>0</v>
      </c>
    </row>
    <row r="248" spans="1:15">
      <c r="A248" s="6" t="s">
        <v>58</v>
      </c>
      <c r="B248" s="6">
        <v>3300</v>
      </c>
      <c r="C248" s="8">
        <v>1.0012105625000001</v>
      </c>
      <c r="D248" s="9">
        <v>0.4</v>
      </c>
      <c r="E248" s="9">
        <v>54.65</v>
      </c>
      <c r="F248" s="9">
        <v>1.2</v>
      </c>
      <c r="G248" s="9">
        <v>6.4000000000000001E-2</v>
      </c>
      <c r="H248" s="6">
        <v>1</v>
      </c>
      <c r="I248" s="9">
        <f t="shared" si="112"/>
        <v>1.2</v>
      </c>
      <c r="J248" s="9">
        <f t="shared" si="113"/>
        <v>6.4000000000000001E-2</v>
      </c>
      <c r="K248" s="6">
        <v>844</v>
      </c>
      <c r="L248" s="6">
        <f t="shared" si="90"/>
        <v>1.8238719080208334</v>
      </c>
      <c r="M248" s="6">
        <f t="shared" si="91"/>
        <v>2250</v>
      </c>
      <c r="N248" s="6">
        <f t="shared" si="92"/>
        <v>6</v>
      </c>
      <c r="O248" s="11">
        <f t="shared" si="93"/>
        <v>0.3</v>
      </c>
    </row>
    <row r="249" spans="1:15">
      <c r="A249" s="6" t="s">
        <v>58</v>
      </c>
      <c r="B249" s="6">
        <v>3300</v>
      </c>
      <c r="C249" s="8">
        <v>1.35682037E-2</v>
      </c>
      <c r="D249" s="9">
        <v>0.28699999999999998</v>
      </c>
      <c r="E249" s="9">
        <v>54.65</v>
      </c>
      <c r="F249" s="9">
        <v>1.2</v>
      </c>
      <c r="G249" s="9">
        <v>6.4000000000000001E-2</v>
      </c>
      <c r="H249" s="6">
        <v>1</v>
      </c>
      <c r="I249" s="9">
        <f t="shared" si="112"/>
        <v>1.2</v>
      </c>
      <c r="J249" s="9">
        <f t="shared" si="113"/>
        <v>6.4000000000000001E-2</v>
      </c>
      <c r="K249" s="6">
        <v>8</v>
      </c>
      <c r="L249" s="6">
        <f t="shared" si="90"/>
        <v>1.7734264111902914E-2</v>
      </c>
      <c r="M249" s="6">
        <f t="shared" si="91"/>
        <v>22</v>
      </c>
      <c r="N249" s="6">
        <f t="shared" si="92"/>
        <v>0</v>
      </c>
      <c r="O249" s="11">
        <f t="shared" si="93"/>
        <v>0</v>
      </c>
    </row>
    <row r="250" spans="1:15">
      <c r="A250" s="6" t="s">
        <v>58</v>
      </c>
      <c r="B250" s="6">
        <v>8140</v>
      </c>
      <c r="C250" s="8">
        <v>0.1087312173</v>
      </c>
      <c r="D250" s="9">
        <v>0.70299999999999996</v>
      </c>
      <c r="E250" s="9">
        <v>54.65</v>
      </c>
      <c r="F250" s="9">
        <v>1.18</v>
      </c>
      <c r="G250" s="9">
        <v>0.48</v>
      </c>
      <c r="H250" s="6">
        <v>0</v>
      </c>
      <c r="I250" s="9">
        <f>0.7*F250</f>
        <v>0.82599999999999996</v>
      </c>
      <c r="J250" s="9">
        <f>0.5*G250</f>
        <v>0.24</v>
      </c>
      <c r="K250" s="6">
        <v>178</v>
      </c>
      <c r="L250" s="6">
        <f t="shared" si="90"/>
        <v>0.34811160007398617</v>
      </c>
      <c r="M250" s="6">
        <f t="shared" si="91"/>
        <v>429</v>
      </c>
      <c r="N250" s="6">
        <f t="shared" si="92"/>
        <v>1</v>
      </c>
      <c r="O250" s="11">
        <f t="shared" si="93"/>
        <v>0.2</v>
      </c>
    </row>
    <row r="251" spans="1:15">
      <c r="A251" s="6" t="s">
        <v>58</v>
      </c>
      <c r="B251" s="6">
        <v>1750</v>
      </c>
      <c r="C251" s="8">
        <v>1.42252283E-2</v>
      </c>
      <c r="D251" s="9">
        <v>0.72399999999999998</v>
      </c>
      <c r="E251" s="9">
        <v>54.65</v>
      </c>
      <c r="F251" s="9">
        <v>1.8</v>
      </c>
      <c r="G251" s="9">
        <v>0.47799999999999998</v>
      </c>
      <c r="H251" s="6">
        <v>1</v>
      </c>
      <c r="I251" s="9">
        <f t="shared" ref="I251" si="114">F251</f>
        <v>1.8</v>
      </c>
      <c r="J251" s="9">
        <f t="shared" ref="J251" si="115">G251</f>
        <v>0.47799999999999998</v>
      </c>
      <c r="K251" s="6">
        <v>22</v>
      </c>
      <c r="L251" s="6">
        <f t="shared" si="90"/>
        <v>4.6903659837898341E-2</v>
      </c>
      <c r="M251" s="6">
        <f t="shared" si="91"/>
        <v>58</v>
      </c>
      <c r="N251" s="6">
        <f t="shared" si="92"/>
        <v>0</v>
      </c>
      <c r="O251" s="11">
        <f t="shared" si="93"/>
        <v>0.1</v>
      </c>
    </row>
    <row r="252" spans="1:15">
      <c r="A252" s="6" t="s">
        <v>58</v>
      </c>
      <c r="B252" s="6">
        <v>1750</v>
      </c>
      <c r="C252" s="8">
        <v>9.3500117399999999E-2</v>
      </c>
      <c r="D252" s="9">
        <v>0.752</v>
      </c>
      <c r="E252" s="9">
        <v>54.65</v>
      </c>
      <c r="F252" s="9">
        <v>1.8</v>
      </c>
      <c r="G252" s="9">
        <v>0.47799999999999998</v>
      </c>
      <c r="H252" s="6">
        <v>0</v>
      </c>
      <c r="I252" s="9">
        <f>0.7*F252</f>
        <v>1.26</v>
      </c>
      <c r="J252" s="9">
        <f>0.5*G252</f>
        <v>0.23899999999999999</v>
      </c>
      <c r="K252" s="6">
        <v>148</v>
      </c>
      <c r="L252" s="6">
        <f t="shared" si="90"/>
        <v>0.32021296873036004</v>
      </c>
      <c r="M252" s="6">
        <f t="shared" si="91"/>
        <v>395</v>
      </c>
      <c r="N252" s="6">
        <f t="shared" si="92"/>
        <v>1</v>
      </c>
      <c r="O252" s="11">
        <f t="shared" si="93"/>
        <v>0.2</v>
      </c>
    </row>
    <row r="253" spans="1:15">
      <c r="A253" s="6" t="s">
        <v>58</v>
      </c>
      <c r="B253" s="6">
        <v>4110</v>
      </c>
      <c r="C253" s="8">
        <v>0.12514618659999999</v>
      </c>
      <c r="D253" s="9">
        <v>0.25800000000000001</v>
      </c>
      <c r="E253" s="9">
        <v>54.65</v>
      </c>
      <c r="F253" s="9">
        <v>0.7</v>
      </c>
      <c r="G253" s="9">
        <v>0.09</v>
      </c>
      <c r="H253" s="6">
        <v>1</v>
      </c>
      <c r="I253" s="9">
        <f t="shared" ref="I253" si="116">F253</f>
        <v>0.7</v>
      </c>
      <c r="J253" s="9">
        <f t="shared" ref="J253" si="117">G253</f>
        <v>0.09</v>
      </c>
      <c r="K253" s="6">
        <v>68</v>
      </c>
      <c r="L253" s="6">
        <f t="shared" si="90"/>
        <v>0.14704364060033498</v>
      </c>
      <c r="M253" s="6">
        <f t="shared" si="91"/>
        <v>181</v>
      </c>
      <c r="N253" s="6">
        <f t="shared" si="92"/>
        <v>0</v>
      </c>
      <c r="O253" s="11">
        <f t="shared" si="93"/>
        <v>0</v>
      </c>
    </row>
    <row r="254" spans="1:15">
      <c r="A254" s="6" t="s">
        <v>58</v>
      </c>
      <c r="B254" s="6">
        <v>8140</v>
      </c>
      <c r="C254" s="8">
        <v>4.5986703099999998E-2</v>
      </c>
      <c r="D254" s="9">
        <v>0.70299999999999996</v>
      </c>
      <c r="E254" s="9">
        <v>54.65</v>
      </c>
      <c r="F254" s="9">
        <v>1.18</v>
      </c>
      <c r="G254" s="9">
        <v>0.48</v>
      </c>
      <c r="H254" s="6">
        <v>0</v>
      </c>
      <c r="I254" s="9">
        <f>0.7*F254</f>
        <v>0.82599999999999996</v>
      </c>
      <c r="J254" s="9">
        <f>0.5*G254</f>
        <v>0.24</v>
      </c>
      <c r="K254" s="6">
        <v>68</v>
      </c>
      <c r="L254" s="6">
        <f t="shared" si="90"/>
        <v>0.1472300705886454</v>
      </c>
      <c r="M254" s="6">
        <f t="shared" si="91"/>
        <v>182</v>
      </c>
      <c r="N254" s="6">
        <f t="shared" si="92"/>
        <v>0</v>
      </c>
      <c r="O254" s="11">
        <f t="shared" si="93"/>
        <v>0.1</v>
      </c>
    </row>
    <row r="255" spans="1:15">
      <c r="A255" s="6" t="s">
        <v>58</v>
      </c>
      <c r="B255" s="6">
        <v>3100</v>
      </c>
      <c r="C255" s="8">
        <v>0.50495301930000003</v>
      </c>
      <c r="D255" s="9">
        <v>0.41099999999999998</v>
      </c>
      <c r="E255" s="9">
        <v>54.65</v>
      </c>
      <c r="F255" s="9">
        <v>1.2</v>
      </c>
      <c r="G255" s="9">
        <v>6.4000000000000001E-2</v>
      </c>
      <c r="H255" s="6">
        <v>1</v>
      </c>
      <c r="I255" s="9">
        <f t="shared" ref="I255:I261" si="118">F255</f>
        <v>1.2</v>
      </c>
      <c r="J255" s="9">
        <f t="shared" ref="J255:J261" si="119">G255</f>
        <v>6.4000000000000001E-2</v>
      </c>
      <c r="K255" s="6">
        <v>502</v>
      </c>
      <c r="L255" s="6">
        <f t="shared" si="90"/>
        <v>0.94515212578751617</v>
      </c>
      <c r="M255" s="6">
        <f t="shared" si="91"/>
        <v>1166</v>
      </c>
      <c r="N255" s="6">
        <f t="shared" si="92"/>
        <v>3</v>
      </c>
      <c r="O255" s="11">
        <f t="shared" si="93"/>
        <v>0.2</v>
      </c>
    </row>
    <row r="256" spans="1:15">
      <c r="A256" s="6" t="s">
        <v>58</v>
      </c>
      <c r="B256" s="6">
        <v>1750</v>
      </c>
      <c r="C256" s="8">
        <v>0.1640519953</v>
      </c>
      <c r="D256" s="9">
        <v>0.83599999999999997</v>
      </c>
      <c r="E256" s="9">
        <v>54.65</v>
      </c>
      <c r="F256" s="9">
        <v>1.8</v>
      </c>
      <c r="G256" s="9">
        <v>0.47799999999999998</v>
      </c>
      <c r="H256" s="6">
        <v>1</v>
      </c>
      <c r="I256" s="9">
        <f t="shared" si="118"/>
        <v>1.8</v>
      </c>
      <c r="J256" s="9">
        <f t="shared" si="119"/>
        <v>0.47799999999999998</v>
      </c>
      <c r="K256" s="6">
        <v>289</v>
      </c>
      <c r="L256" s="6">
        <f t="shared" si="90"/>
        <v>0.62459242750576827</v>
      </c>
      <c r="M256" s="6">
        <f t="shared" si="91"/>
        <v>770</v>
      </c>
      <c r="N256" s="6">
        <f t="shared" si="92"/>
        <v>3</v>
      </c>
      <c r="O256" s="11">
        <f t="shared" si="93"/>
        <v>0.8</v>
      </c>
    </row>
    <row r="257" spans="1:15">
      <c r="A257" s="6" t="s">
        <v>58</v>
      </c>
      <c r="B257" s="6">
        <v>1750</v>
      </c>
      <c r="C257" s="8">
        <v>0.21332188990000001</v>
      </c>
      <c r="D257" s="9">
        <v>0.76800000000000002</v>
      </c>
      <c r="E257" s="9">
        <v>54.65</v>
      </c>
      <c r="F257" s="9">
        <v>1.8</v>
      </c>
      <c r="G257" s="9">
        <v>0.47799999999999998</v>
      </c>
      <c r="H257" s="6">
        <v>1</v>
      </c>
      <c r="I257" s="9">
        <f t="shared" si="118"/>
        <v>1.8</v>
      </c>
      <c r="J257" s="9">
        <f t="shared" si="119"/>
        <v>0.47799999999999998</v>
      </c>
      <c r="K257" s="6">
        <v>2301</v>
      </c>
      <c r="L257" s="6">
        <f t="shared" si="90"/>
        <v>0.74611464211424006</v>
      </c>
      <c r="M257" s="6">
        <f t="shared" si="91"/>
        <v>920</v>
      </c>
      <c r="N257" s="6">
        <f t="shared" si="92"/>
        <v>4</v>
      </c>
      <c r="O257" s="11">
        <f t="shared" si="93"/>
        <v>1</v>
      </c>
    </row>
    <row r="258" spans="1:15">
      <c r="A258" s="6" t="s">
        <v>58</v>
      </c>
      <c r="B258" s="6">
        <v>1750</v>
      </c>
      <c r="C258" s="8">
        <v>0.1247117141</v>
      </c>
      <c r="D258" s="9">
        <v>0.72399999999999998</v>
      </c>
      <c r="E258" s="9">
        <v>54.65</v>
      </c>
      <c r="F258" s="9">
        <v>1.8</v>
      </c>
      <c r="G258" s="9">
        <v>0.47799999999999998</v>
      </c>
      <c r="H258" s="6">
        <v>1</v>
      </c>
      <c r="I258" s="9">
        <f t="shared" si="118"/>
        <v>1.8</v>
      </c>
      <c r="J258" s="9">
        <f t="shared" si="119"/>
        <v>0.47799999999999998</v>
      </c>
      <c r="K258" s="6">
        <v>190</v>
      </c>
      <c r="L258" s="6">
        <f t="shared" si="90"/>
        <v>0.41120154225908828</v>
      </c>
      <c r="M258" s="6">
        <f t="shared" si="91"/>
        <v>507</v>
      </c>
      <c r="N258" s="6">
        <f t="shared" si="92"/>
        <v>2</v>
      </c>
      <c r="O258" s="11">
        <f t="shared" si="93"/>
        <v>0.5</v>
      </c>
    </row>
    <row r="259" spans="1:15">
      <c r="A259" s="6" t="s">
        <v>58</v>
      </c>
      <c r="B259" s="6">
        <v>1750</v>
      </c>
      <c r="C259" s="8">
        <v>0.2202682973</v>
      </c>
      <c r="D259" s="9">
        <v>0.83599999999999997</v>
      </c>
      <c r="E259" s="9">
        <v>54.65</v>
      </c>
      <c r="F259" s="9">
        <v>1.8</v>
      </c>
      <c r="G259" s="9">
        <v>0.47799999999999998</v>
      </c>
      <c r="H259" s="6">
        <v>1</v>
      </c>
      <c r="I259" s="9">
        <f t="shared" si="118"/>
        <v>1.8</v>
      </c>
      <c r="J259" s="9">
        <f t="shared" si="119"/>
        <v>0.47799999999999998</v>
      </c>
      <c r="K259" s="6">
        <v>388</v>
      </c>
      <c r="L259" s="6">
        <f t="shared" ref="L259:L322" si="120">(E259*D259*C259)/12</f>
        <v>0.83862381717200163</v>
      </c>
      <c r="M259" s="6">
        <f t="shared" ref="M259:M322" si="121">ROUND(E259*D259*C259*102.79,0)</f>
        <v>1034</v>
      </c>
      <c r="N259" s="6">
        <f t="shared" ref="N259:N322" si="122">ROUND(I259*M259*0.002205,0)</f>
        <v>4</v>
      </c>
      <c r="O259" s="11">
        <f t="shared" ref="O259:O322" si="123">ROUND(J259*M259*0.002205,1)</f>
        <v>1.1000000000000001</v>
      </c>
    </row>
    <row r="260" spans="1:15">
      <c r="A260" s="6" t="s">
        <v>58</v>
      </c>
      <c r="B260" s="6">
        <v>3300</v>
      </c>
      <c r="C260" s="8">
        <v>1.2577922E-3</v>
      </c>
      <c r="D260" s="9">
        <v>0.4</v>
      </c>
      <c r="E260" s="9">
        <v>54.65</v>
      </c>
      <c r="F260" s="9">
        <v>1.2</v>
      </c>
      <c r="G260" s="9">
        <v>6.4000000000000001E-2</v>
      </c>
      <c r="H260" s="6">
        <v>1</v>
      </c>
      <c r="I260" s="9">
        <f t="shared" si="118"/>
        <v>1.2</v>
      </c>
      <c r="J260" s="9">
        <f t="shared" si="119"/>
        <v>6.4000000000000001E-2</v>
      </c>
      <c r="K260" s="6">
        <v>1</v>
      </c>
      <c r="L260" s="6">
        <f t="shared" si="120"/>
        <v>2.2912781243333335E-3</v>
      </c>
      <c r="M260" s="6">
        <f t="shared" si="121"/>
        <v>3</v>
      </c>
      <c r="N260" s="6">
        <f t="shared" si="122"/>
        <v>0</v>
      </c>
      <c r="O260" s="11">
        <f t="shared" si="123"/>
        <v>0</v>
      </c>
    </row>
    <row r="261" spans="1:15">
      <c r="A261" s="6" t="s">
        <v>58</v>
      </c>
      <c r="B261" s="6">
        <v>3300</v>
      </c>
      <c r="C261" s="8">
        <v>4.0063922999999998E-3</v>
      </c>
      <c r="D261" s="9">
        <v>0.4</v>
      </c>
      <c r="E261" s="9">
        <v>54.65</v>
      </c>
      <c r="F261" s="9">
        <v>1.2</v>
      </c>
      <c r="G261" s="9">
        <v>6.4000000000000001E-2</v>
      </c>
      <c r="H261" s="6">
        <v>1</v>
      </c>
      <c r="I261" s="9">
        <f t="shared" si="118"/>
        <v>1.2</v>
      </c>
      <c r="J261" s="9">
        <f t="shared" si="119"/>
        <v>6.4000000000000001E-2</v>
      </c>
      <c r="K261" s="6">
        <v>3</v>
      </c>
      <c r="L261" s="6">
        <f t="shared" si="120"/>
        <v>7.2983113064999999E-3</v>
      </c>
      <c r="M261" s="6">
        <f t="shared" si="121"/>
        <v>9</v>
      </c>
      <c r="N261" s="6">
        <f t="shared" si="122"/>
        <v>0</v>
      </c>
      <c r="O261" s="11">
        <f t="shared" si="123"/>
        <v>0</v>
      </c>
    </row>
    <row r="262" spans="1:15">
      <c r="A262" s="6" t="s">
        <v>58</v>
      </c>
      <c r="B262" s="6">
        <v>1750</v>
      </c>
      <c r="C262" s="8">
        <v>3.7031049599999998E-2</v>
      </c>
      <c r="D262" s="9">
        <v>0.72399999999999998</v>
      </c>
      <c r="E262" s="9">
        <v>54.65</v>
      </c>
      <c r="F262" s="9">
        <v>1.8</v>
      </c>
      <c r="G262" s="9">
        <v>0.47799999999999998</v>
      </c>
      <c r="H262" s="6">
        <v>0</v>
      </c>
      <c r="I262" s="9">
        <f t="shared" ref="I262:I272" si="124">0.7*F262</f>
        <v>1.26</v>
      </c>
      <c r="J262" s="9">
        <f t="shared" ref="J262:J272" si="125">0.5*G262</f>
        <v>0.23899999999999999</v>
      </c>
      <c r="K262" s="6">
        <v>56</v>
      </c>
      <c r="L262" s="6">
        <f t="shared" si="120"/>
        <v>0.12209939392528001</v>
      </c>
      <c r="M262" s="6">
        <f t="shared" si="121"/>
        <v>151</v>
      </c>
      <c r="N262" s="6">
        <f t="shared" si="122"/>
        <v>0</v>
      </c>
      <c r="O262" s="11">
        <f t="shared" si="123"/>
        <v>0.1</v>
      </c>
    </row>
    <row r="263" spans="1:15">
      <c r="A263" s="6" t="s">
        <v>58</v>
      </c>
      <c r="B263" s="6">
        <v>1750</v>
      </c>
      <c r="C263" s="8">
        <v>2.6788243900000001E-2</v>
      </c>
      <c r="D263" s="9">
        <v>0.83599999999999997</v>
      </c>
      <c r="E263" s="9">
        <v>54.65</v>
      </c>
      <c r="F263" s="9">
        <v>1.8</v>
      </c>
      <c r="G263" s="9">
        <v>0.47799999999999998</v>
      </c>
      <c r="H263" s="6">
        <v>0</v>
      </c>
      <c r="I263" s="9">
        <f t="shared" si="124"/>
        <v>1.26</v>
      </c>
      <c r="J263" s="9">
        <f t="shared" si="125"/>
        <v>0.23899999999999999</v>
      </c>
      <c r="K263" s="6">
        <v>47</v>
      </c>
      <c r="L263" s="6">
        <f t="shared" si="120"/>
        <v>0.10199043452973833</v>
      </c>
      <c r="M263" s="6">
        <f t="shared" si="121"/>
        <v>126</v>
      </c>
      <c r="N263" s="6">
        <f t="shared" si="122"/>
        <v>0</v>
      </c>
      <c r="O263" s="11">
        <f t="shared" si="123"/>
        <v>0.1</v>
      </c>
    </row>
    <row r="264" spans="1:15">
      <c r="A264" s="6" t="s">
        <v>58</v>
      </c>
      <c r="B264" s="6">
        <v>1750</v>
      </c>
      <c r="C264" s="8">
        <v>0.25255596380000001</v>
      </c>
      <c r="D264" s="9">
        <v>0.72399999999999998</v>
      </c>
      <c r="E264" s="9">
        <v>54.65</v>
      </c>
      <c r="F264" s="9">
        <v>1.8</v>
      </c>
      <c r="G264" s="9">
        <v>0.47799999999999998</v>
      </c>
      <c r="H264" s="6">
        <v>0</v>
      </c>
      <c r="I264" s="9">
        <f t="shared" si="124"/>
        <v>1.26</v>
      </c>
      <c r="J264" s="9">
        <f t="shared" si="125"/>
        <v>0.23899999999999999</v>
      </c>
      <c r="K264" s="6">
        <v>385</v>
      </c>
      <c r="L264" s="6">
        <f t="shared" si="120"/>
        <v>0.83273173310742343</v>
      </c>
      <c r="M264" s="6">
        <f t="shared" si="121"/>
        <v>1027</v>
      </c>
      <c r="N264" s="6">
        <f t="shared" si="122"/>
        <v>3</v>
      </c>
      <c r="O264" s="11">
        <f t="shared" si="123"/>
        <v>0.5</v>
      </c>
    </row>
    <row r="265" spans="1:15">
      <c r="A265" s="6" t="s">
        <v>58</v>
      </c>
      <c r="B265" s="6">
        <v>1750</v>
      </c>
      <c r="C265" s="8">
        <v>6.2893162399999994E-2</v>
      </c>
      <c r="D265" s="9">
        <v>0.72399999999999998</v>
      </c>
      <c r="E265" s="9">
        <v>54.65</v>
      </c>
      <c r="F265" s="9">
        <v>1.8</v>
      </c>
      <c r="G265" s="9">
        <v>0.47799999999999998</v>
      </c>
      <c r="H265" s="6">
        <v>0</v>
      </c>
      <c r="I265" s="9">
        <f t="shared" si="124"/>
        <v>1.26</v>
      </c>
      <c r="J265" s="9">
        <f t="shared" si="125"/>
        <v>0.23899999999999999</v>
      </c>
      <c r="K265" s="6">
        <v>96</v>
      </c>
      <c r="L265" s="6">
        <f t="shared" si="120"/>
        <v>0.20737238328465332</v>
      </c>
      <c r="M265" s="6">
        <f t="shared" si="121"/>
        <v>256</v>
      </c>
      <c r="N265" s="6">
        <f t="shared" si="122"/>
        <v>1</v>
      </c>
      <c r="O265" s="11">
        <f t="shared" si="123"/>
        <v>0.1</v>
      </c>
    </row>
    <row r="266" spans="1:15">
      <c r="A266" s="6" t="s">
        <v>58</v>
      </c>
      <c r="B266" s="6">
        <v>1750</v>
      </c>
      <c r="C266" s="8">
        <v>5.6488216399999999E-2</v>
      </c>
      <c r="D266" s="9">
        <v>0.83599999999999997</v>
      </c>
      <c r="E266" s="9">
        <v>54.65</v>
      </c>
      <c r="F266" s="9">
        <v>1.8</v>
      </c>
      <c r="G266" s="9">
        <v>0.47799999999999998</v>
      </c>
      <c r="H266" s="6">
        <v>0</v>
      </c>
      <c r="I266" s="9">
        <f t="shared" si="124"/>
        <v>1.26</v>
      </c>
      <c r="J266" s="9">
        <f t="shared" si="125"/>
        <v>0.23899999999999999</v>
      </c>
      <c r="K266" s="6">
        <v>100</v>
      </c>
      <c r="L266" s="6">
        <f t="shared" si="120"/>
        <v>0.21506664482944662</v>
      </c>
      <c r="M266" s="6">
        <f t="shared" si="121"/>
        <v>265</v>
      </c>
      <c r="N266" s="6">
        <f t="shared" si="122"/>
        <v>1</v>
      </c>
      <c r="O266" s="11">
        <f t="shared" si="123"/>
        <v>0.1</v>
      </c>
    </row>
    <row r="267" spans="1:15">
      <c r="A267" s="6" t="s">
        <v>58</v>
      </c>
      <c r="B267" s="6">
        <v>1750</v>
      </c>
      <c r="C267" s="8">
        <v>5.3540905200000002E-2</v>
      </c>
      <c r="D267" s="9">
        <v>0.72399999999999998</v>
      </c>
      <c r="E267" s="9">
        <v>54.65</v>
      </c>
      <c r="F267" s="9">
        <v>1.8</v>
      </c>
      <c r="G267" s="9">
        <v>0.47799999999999998</v>
      </c>
      <c r="H267" s="6">
        <v>0</v>
      </c>
      <c r="I267" s="9">
        <f t="shared" si="124"/>
        <v>1.26</v>
      </c>
      <c r="J267" s="9">
        <f t="shared" si="125"/>
        <v>0.23899999999999999</v>
      </c>
      <c r="K267" s="6">
        <v>82</v>
      </c>
      <c r="L267" s="6">
        <f t="shared" si="120"/>
        <v>0.17653596497386001</v>
      </c>
      <c r="M267" s="6">
        <f t="shared" si="121"/>
        <v>218</v>
      </c>
      <c r="N267" s="6">
        <f t="shared" si="122"/>
        <v>1</v>
      </c>
      <c r="O267" s="11">
        <f t="shared" si="123"/>
        <v>0.1</v>
      </c>
    </row>
    <row r="268" spans="1:15">
      <c r="A268" s="6" t="s">
        <v>58</v>
      </c>
      <c r="B268" s="6">
        <v>1750</v>
      </c>
      <c r="C268" s="8">
        <v>9.32223581E-2</v>
      </c>
      <c r="D268" s="9">
        <v>0.72399999999999998</v>
      </c>
      <c r="E268" s="9">
        <v>54.65</v>
      </c>
      <c r="F268" s="9">
        <v>1.8</v>
      </c>
      <c r="G268" s="9">
        <v>0.47799999999999998</v>
      </c>
      <c r="H268" s="6">
        <v>0</v>
      </c>
      <c r="I268" s="9">
        <f t="shared" si="124"/>
        <v>1.26</v>
      </c>
      <c r="J268" s="9">
        <f t="shared" si="125"/>
        <v>0.23899999999999999</v>
      </c>
      <c r="K268" s="6">
        <v>142</v>
      </c>
      <c r="L268" s="6">
        <f t="shared" si="120"/>
        <v>0.30737431283328837</v>
      </c>
      <c r="M268" s="6">
        <f t="shared" si="121"/>
        <v>379</v>
      </c>
      <c r="N268" s="6">
        <f t="shared" si="122"/>
        <v>1</v>
      </c>
      <c r="O268" s="11">
        <f t="shared" si="123"/>
        <v>0.2</v>
      </c>
    </row>
    <row r="269" spans="1:15">
      <c r="A269" s="6" t="s">
        <v>58</v>
      </c>
      <c r="B269" s="6">
        <v>1750</v>
      </c>
      <c r="C269" s="8">
        <v>0.15307927160000001</v>
      </c>
      <c r="D269" s="9">
        <v>0.83599999999999997</v>
      </c>
      <c r="E269" s="9">
        <v>54.65</v>
      </c>
      <c r="F269" s="9">
        <v>1.8</v>
      </c>
      <c r="G269" s="9">
        <v>0.47799999999999998</v>
      </c>
      <c r="H269" s="6">
        <v>0</v>
      </c>
      <c r="I269" s="9">
        <f t="shared" si="124"/>
        <v>1.26</v>
      </c>
      <c r="J269" s="9">
        <f t="shared" si="125"/>
        <v>0.23899999999999999</v>
      </c>
      <c r="K269" s="6">
        <v>270</v>
      </c>
      <c r="L269" s="6">
        <f t="shared" si="120"/>
        <v>0.58281615944148668</v>
      </c>
      <c r="M269" s="6">
        <f t="shared" si="121"/>
        <v>719</v>
      </c>
      <c r="N269" s="6">
        <f t="shared" si="122"/>
        <v>2</v>
      </c>
      <c r="O269" s="11">
        <f t="shared" si="123"/>
        <v>0.4</v>
      </c>
    </row>
    <row r="270" spans="1:15">
      <c r="A270" s="6" t="s">
        <v>58</v>
      </c>
      <c r="B270" s="6">
        <v>1750</v>
      </c>
      <c r="C270" s="8">
        <v>0.37756806520000002</v>
      </c>
      <c r="D270" s="9">
        <v>0.72399999999999998</v>
      </c>
      <c r="E270" s="9">
        <v>54.65</v>
      </c>
      <c r="F270" s="9">
        <v>1.8</v>
      </c>
      <c r="G270" s="9">
        <v>0.47799999999999998</v>
      </c>
      <c r="H270" s="6">
        <v>0</v>
      </c>
      <c r="I270" s="9">
        <f t="shared" si="124"/>
        <v>1.26</v>
      </c>
      <c r="J270" s="9">
        <f t="shared" si="125"/>
        <v>0.23899999999999999</v>
      </c>
      <c r="K270" s="6">
        <v>576</v>
      </c>
      <c r="L270" s="6">
        <f t="shared" si="120"/>
        <v>1.2449237173785268</v>
      </c>
      <c r="M270" s="6">
        <f t="shared" si="121"/>
        <v>1536</v>
      </c>
      <c r="N270" s="6">
        <f t="shared" si="122"/>
        <v>4</v>
      </c>
      <c r="O270" s="11">
        <f t="shared" si="123"/>
        <v>0.8</v>
      </c>
    </row>
    <row r="271" spans="1:15">
      <c r="A271" s="6" t="s">
        <v>58</v>
      </c>
      <c r="B271" s="6">
        <v>1750</v>
      </c>
      <c r="C271" s="8">
        <v>0.65098264250000004</v>
      </c>
      <c r="D271" s="9">
        <v>0.72399999999999998</v>
      </c>
      <c r="E271" s="9">
        <v>54.65</v>
      </c>
      <c r="F271" s="9">
        <v>1.8</v>
      </c>
      <c r="G271" s="9">
        <v>0.47799999999999998</v>
      </c>
      <c r="H271" s="6">
        <v>0</v>
      </c>
      <c r="I271" s="9">
        <f t="shared" si="124"/>
        <v>1.26</v>
      </c>
      <c r="J271" s="9">
        <f t="shared" si="125"/>
        <v>0.23899999999999999</v>
      </c>
      <c r="K271" s="6">
        <v>993</v>
      </c>
      <c r="L271" s="6">
        <f t="shared" si="120"/>
        <v>2.1464308185617083</v>
      </c>
      <c r="M271" s="6">
        <f t="shared" si="121"/>
        <v>2648</v>
      </c>
      <c r="N271" s="6">
        <f t="shared" si="122"/>
        <v>7</v>
      </c>
      <c r="O271" s="11">
        <f t="shared" si="123"/>
        <v>1.4</v>
      </c>
    </row>
    <row r="272" spans="1:15">
      <c r="A272" s="6" t="s">
        <v>58</v>
      </c>
      <c r="B272" s="6">
        <v>1750</v>
      </c>
      <c r="C272" s="8">
        <v>0.1121446463</v>
      </c>
      <c r="D272" s="9">
        <v>0.752</v>
      </c>
      <c r="E272" s="9">
        <v>54.65</v>
      </c>
      <c r="F272" s="9">
        <v>1.8</v>
      </c>
      <c r="G272" s="9">
        <v>0.47799999999999998</v>
      </c>
      <c r="H272" s="6">
        <v>0</v>
      </c>
      <c r="I272" s="9">
        <f t="shared" si="124"/>
        <v>1.26</v>
      </c>
      <c r="J272" s="9">
        <f t="shared" si="125"/>
        <v>0.23899999999999999</v>
      </c>
      <c r="K272" s="6">
        <v>178</v>
      </c>
      <c r="L272" s="6">
        <f t="shared" si="120"/>
        <v>0.38406550833848668</v>
      </c>
      <c r="M272" s="6">
        <f t="shared" si="121"/>
        <v>474</v>
      </c>
      <c r="N272" s="6">
        <f t="shared" si="122"/>
        <v>1</v>
      </c>
      <c r="O272" s="11">
        <f t="shared" si="123"/>
        <v>0.2</v>
      </c>
    </row>
    <row r="273" spans="1:15">
      <c r="A273" s="6" t="s">
        <v>58</v>
      </c>
      <c r="B273" s="6">
        <v>3300</v>
      </c>
      <c r="C273" s="8">
        <v>0.24997338429999999</v>
      </c>
      <c r="D273" s="9">
        <v>0.4</v>
      </c>
      <c r="E273" s="9">
        <v>54.65</v>
      </c>
      <c r="F273" s="9">
        <v>1.2</v>
      </c>
      <c r="G273" s="9">
        <v>6.4000000000000001E-2</v>
      </c>
      <c r="H273" s="6">
        <v>1</v>
      </c>
      <c r="I273" s="9">
        <f t="shared" ref="I273:I277" si="126">F273</f>
        <v>1.2</v>
      </c>
      <c r="J273" s="9">
        <f t="shared" ref="J273:J277" si="127">G273</f>
        <v>6.4000000000000001E-2</v>
      </c>
      <c r="K273" s="6">
        <v>211</v>
      </c>
      <c r="L273" s="6">
        <f t="shared" si="120"/>
        <v>0.45536818173316668</v>
      </c>
      <c r="M273" s="6">
        <f t="shared" si="121"/>
        <v>562</v>
      </c>
      <c r="N273" s="6">
        <f t="shared" si="122"/>
        <v>1</v>
      </c>
      <c r="O273" s="11">
        <f t="shared" si="123"/>
        <v>0.1</v>
      </c>
    </row>
    <row r="274" spans="1:15">
      <c r="A274" s="6" t="s">
        <v>58</v>
      </c>
      <c r="B274" s="6">
        <v>1750</v>
      </c>
      <c r="C274" s="8">
        <v>0.13962032599999999</v>
      </c>
      <c r="D274" s="9">
        <v>0.83599999999999997</v>
      </c>
      <c r="E274" s="9">
        <v>54.65</v>
      </c>
      <c r="F274" s="9">
        <v>1.8</v>
      </c>
      <c r="G274" s="9">
        <v>0.47799999999999998</v>
      </c>
      <c r="H274" s="6">
        <v>1</v>
      </c>
      <c r="I274" s="9">
        <f t="shared" si="126"/>
        <v>1.8</v>
      </c>
      <c r="J274" s="9">
        <f t="shared" si="127"/>
        <v>0.47799999999999998</v>
      </c>
      <c r="K274" s="6">
        <v>246</v>
      </c>
      <c r="L274" s="6">
        <f t="shared" si="120"/>
        <v>0.53157414017436655</v>
      </c>
      <c r="M274" s="6">
        <f t="shared" si="121"/>
        <v>656</v>
      </c>
      <c r="N274" s="6">
        <f t="shared" si="122"/>
        <v>3</v>
      </c>
      <c r="O274" s="11">
        <f t="shared" si="123"/>
        <v>0.7</v>
      </c>
    </row>
    <row r="275" spans="1:15">
      <c r="A275" s="6" t="s">
        <v>58</v>
      </c>
      <c r="B275" s="6">
        <v>3300</v>
      </c>
      <c r="C275" s="8">
        <v>1.4795728975</v>
      </c>
      <c r="D275" s="9">
        <v>0.4</v>
      </c>
      <c r="E275" s="9">
        <v>54.65</v>
      </c>
      <c r="F275" s="9">
        <v>1.2</v>
      </c>
      <c r="G275" s="9">
        <v>6.4000000000000001E-2</v>
      </c>
      <c r="H275" s="6">
        <v>1</v>
      </c>
      <c r="I275" s="9">
        <f t="shared" si="126"/>
        <v>1.2</v>
      </c>
      <c r="J275" s="9">
        <f t="shared" si="127"/>
        <v>6.4000000000000001E-2</v>
      </c>
      <c r="K275" s="6">
        <v>1247</v>
      </c>
      <c r="L275" s="6">
        <f t="shared" si="120"/>
        <v>2.6952886282791666</v>
      </c>
      <c r="M275" s="6">
        <f t="shared" si="121"/>
        <v>3325</v>
      </c>
      <c r="N275" s="6">
        <f t="shared" si="122"/>
        <v>9</v>
      </c>
      <c r="O275" s="11">
        <f t="shared" si="123"/>
        <v>0.5</v>
      </c>
    </row>
    <row r="276" spans="1:15">
      <c r="A276" s="6" t="s">
        <v>58</v>
      </c>
      <c r="B276" s="6">
        <v>8140</v>
      </c>
      <c r="C276" s="8">
        <v>2.3209295200000001E-2</v>
      </c>
      <c r="D276" s="9">
        <v>0.70299999999999996</v>
      </c>
      <c r="E276" s="9">
        <v>54.65</v>
      </c>
      <c r="F276" s="9">
        <v>1.18</v>
      </c>
      <c r="G276" s="9">
        <v>0.48</v>
      </c>
      <c r="H276" s="6">
        <v>1</v>
      </c>
      <c r="I276" s="9">
        <f t="shared" si="126"/>
        <v>1.18</v>
      </c>
      <c r="J276" s="9">
        <f t="shared" si="127"/>
        <v>0.48</v>
      </c>
      <c r="K276" s="6">
        <v>211</v>
      </c>
      <c r="L276" s="6">
        <f t="shared" si="120"/>
        <v>7.4306395985336657E-2</v>
      </c>
      <c r="M276" s="6">
        <f t="shared" si="121"/>
        <v>92</v>
      </c>
      <c r="N276" s="6">
        <f t="shared" si="122"/>
        <v>0</v>
      </c>
      <c r="O276" s="11">
        <f t="shared" si="123"/>
        <v>0.1</v>
      </c>
    </row>
    <row r="277" spans="1:15">
      <c r="A277" s="6" t="s">
        <v>58</v>
      </c>
      <c r="B277" s="6">
        <v>1750</v>
      </c>
      <c r="C277" s="8">
        <v>0.10419936270000001</v>
      </c>
      <c r="D277" s="9">
        <v>0.72399999999999998</v>
      </c>
      <c r="E277" s="9">
        <v>54.65</v>
      </c>
      <c r="F277" s="9">
        <v>1.8</v>
      </c>
      <c r="G277" s="9">
        <v>0.47799999999999998</v>
      </c>
      <c r="H277" s="6">
        <v>1</v>
      </c>
      <c r="I277" s="9">
        <f t="shared" si="126"/>
        <v>1.8</v>
      </c>
      <c r="J277" s="9">
        <f t="shared" si="127"/>
        <v>0.47799999999999998</v>
      </c>
      <c r="K277" s="6">
        <v>159</v>
      </c>
      <c r="L277" s="6">
        <f t="shared" si="120"/>
        <v>0.343567875350485</v>
      </c>
      <c r="M277" s="6">
        <f t="shared" si="121"/>
        <v>424</v>
      </c>
      <c r="N277" s="6">
        <f t="shared" si="122"/>
        <v>2</v>
      </c>
      <c r="O277" s="11">
        <f t="shared" si="123"/>
        <v>0.4</v>
      </c>
    </row>
    <row r="278" spans="1:15">
      <c r="A278" s="6" t="s">
        <v>58</v>
      </c>
      <c r="B278" s="6">
        <v>1750</v>
      </c>
      <c r="C278" s="8">
        <v>0.28744430459999998</v>
      </c>
      <c r="D278" s="9">
        <v>0.72399999999999998</v>
      </c>
      <c r="E278" s="9">
        <v>54.65</v>
      </c>
      <c r="F278" s="9">
        <v>1.8</v>
      </c>
      <c r="G278" s="9">
        <v>0.47799999999999998</v>
      </c>
      <c r="H278" s="6">
        <v>0</v>
      </c>
      <c r="I278" s="9">
        <f>0.7*F278</f>
        <v>1.26</v>
      </c>
      <c r="J278" s="9">
        <f>0.5*G278</f>
        <v>0.23899999999999999</v>
      </c>
      <c r="K278" s="6">
        <v>438</v>
      </c>
      <c r="L278" s="6">
        <f t="shared" si="120"/>
        <v>0.94776615186552993</v>
      </c>
      <c r="M278" s="6">
        <f t="shared" si="121"/>
        <v>1169</v>
      </c>
      <c r="N278" s="6">
        <f t="shared" si="122"/>
        <v>3</v>
      </c>
      <c r="O278" s="11">
        <f t="shared" si="123"/>
        <v>0.6</v>
      </c>
    </row>
    <row r="279" spans="1:15">
      <c r="A279" s="6" t="s">
        <v>58</v>
      </c>
      <c r="B279" s="6">
        <v>1750</v>
      </c>
      <c r="C279" s="8">
        <v>0.25122406180000001</v>
      </c>
      <c r="D279" s="9">
        <v>0.72399999999999998</v>
      </c>
      <c r="E279" s="9">
        <v>54.65</v>
      </c>
      <c r="F279" s="9">
        <v>1.8</v>
      </c>
      <c r="G279" s="9">
        <v>0.47799999999999998</v>
      </c>
      <c r="H279" s="6">
        <v>1</v>
      </c>
      <c r="I279" s="9">
        <f t="shared" ref="I279" si="128">F279</f>
        <v>1.8</v>
      </c>
      <c r="J279" s="9">
        <f t="shared" ref="J279" si="129">G279</f>
        <v>0.47799999999999998</v>
      </c>
      <c r="K279" s="6">
        <v>383</v>
      </c>
      <c r="L279" s="6">
        <f t="shared" si="120"/>
        <v>0.82834016363465679</v>
      </c>
      <c r="M279" s="6">
        <f t="shared" si="121"/>
        <v>1022</v>
      </c>
      <c r="N279" s="6">
        <f t="shared" si="122"/>
        <v>4</v>
      </c>
      <c r="O279" s="11">
        <f t="shared" si="123"/>
        <v>1.1000000000000001</v>
      </c>
    </row>
    <row r="280" spans="1:15">
      <c r="A280" s="6" t="s">
        <v>58</v>
      </c>
      <c r="B280" s="6">
        <v>1750</v>
      </c>
      <c r="C280" s="8">
        <v>2.9166830000000002E-4</v>
      </c>
      <c r="D280" s="9">
        <v>0.83599999999999997</v>
      </c>
      <c r="E280" s="9">
        <v>54.65</v>
      </c>
      <c r="F280" s="9">
        <v>1.8</v>
      </c>
      <c r="G280" s="9">
        <v>0.47799999999999998</v>
      </c>
      <c r="H280" s="6">
        <v>0</v>
      </c>
      <c r="I280" s="9">
        <f>0.7*F280</f>
        <v>1.26</v>
      </c>
      <c r="J280" s="9">
        <f>0.5*G280</f>
        <v>0.23899999999999999</v>
      </c>
      <c r="K280" s="6">
        <v>1</v>
      </c>
      <c r="L280" s="6">
        <f t="shared" si="120"/>
        <v>1.1104638574516666E-3</v>
      </c>
      <c r="M280" s="6">
        <f t="shared" si="121"/>
        <v>1</v>
      </c>
      <c r="N280" s="6">
        <f t="shared" si="122"/>
        <v>0</v>
      </c>
      <c r="O280" s="11">
        <f t="shared" si="123"/>
        <v>0</v>
      </c>
    </row>
    <row r="281" spans="1:15">
      <c r="A281" s="6" t="s">
        <v>58</v>
      </c>
      <c r="B281" s="6">
        <v>3300</v>
      </c>
      <c r="C281" s="8">
        <v>1.023565281</v>
      </c>
      <c r="D281" s="9">
        <v>0.4</v>
      </c>
      <c r="E281" s="9">
        <v>54.65</v>
      </c>
      <c r="F281" s="9">
        <v>1.2</v>
      </c>
      <c r="G281" s="9">
        <v>6.4000000000000001E-2</v>
      </c>
      <c r="H281" s="6">
        <v>1</v>
      </c>
      <c r="I281" s="9">
        <f t="shared" ref="I281" si="130">F281</f>
        <v>1.2</v>
      </c>
      <c r="J281" s="9">
        <f t="shared" ref="J281" si="131">G281</f>
        <v>6.4000000000000001E-2</v>
      </c>
      <c r="K281" s="6">
        <v>863</v>
      </c>
      <c r="L281" s="6">
        <f t="shared" si="120"/>
        <v>1.864594753555</v>
      </c>
      <c r="M281" s="6">
        <f t="shared" si="121"/>
        <v>2300</v>
      </c>
      <c r="N281" s="6">
        <f t="shared" si="122"/>
        <v>6</v>
      </c>
      <c r="O281" s="11">
        <f t="shared" si="123"/>
        <v>0.3</v>
      </c>
    </row>
    <row r="282" spans="1:15">
      <c r="A282" s="6" t="s">
        <v>58</v>
      </c>
      <c r="B282" s="6">
        <v>1750</v>
      </c>
      <c r="C282" s="8">
        <v>6.6481053600000006E-2</v>
      </c>
      <c r="D282" s="9">
        <v>0.72399999999999998</v>
      </c>
      <c r="E282" s="9">
        <v>54.65</v>
      </c>
      <c r="F282" s="9">
        <v>1.8</v>
      </c>
      <c r="G282" s="9">
        <v>0.47799999999999998</v>
      </c>
      <c r="H282" s="6">
        <v>0</v>
      </c>
      <c r="I282" s="9">
        <f t="shared" ref="I282:I292" si="132">0.7*F282</f>
        <v>1.26</v>
      </c>
      <c r="J282" s="9">
        <f t="shared" ref="J282:J292" si="133">0.5*G282</f>
        <v>0.23899999999999999</v>
      </c>
      <c r="K282" s="6">
        <v>23856</v>
      </c>
      <c r="L282" s="6">
        <f t="shared" si="120"/>
        <v>0.21920243794748004</v>
      </c>
      <c r="M282" s="6">
        <f t="shared" si="121"/>
        <v>270</v>
      </c>
      <c r="N282" s="6">
        <f t="shared" si="122"/>
        <v>1</v>
      </c>
      <c r="O282" s="11">
        <f t="shared" si="123"/>
        <v>0.1</v>
      </c>
    </row>
    <row r="283" spans="1:15">
      <c r="A283" s="6" t="s">
        <v>58</v>
      </c>
      <c r="B283" s="6">
        <v>1750</v>
      </c>
      <c r="C283" s="8">
        <v>0.16328924619999999</v>
      </c>
      <c r="D283" s="9">
        <v>0.83599999999999997</v>
      </c>
      <c r="E283" s="9">
        <v>54.65</v>
      </c>
      <c r="F283" s="9">
        <v>1.8</v>
      </c>
      <c r="G283" s="9">
        <v>0.47799999999999998</v>
      </c>
      <c r="H283" s="6">
        <v>0</v>
      </c>
      <c r="I283" s="9">
        <f t="shared" si="132"/>
        <v>1.26</v>
      </c>
      <c r="J283" s="9">
        <f t="shared" si="133"/>
        <v>0.23899999999999999</v>
      </c>
      <c r="K283" s="6">
        <v>396</v>
      </c>
      <c r="L283" s="6">
        <f t="shared" si="120"/>
        <v>0.62168842556982329</v>
      </c>
      <c r="M283" s="6">
        <f t="shared" si="121"/>
        <v>767</v>
      </c>
      <c r="N283" s="6">
        <f t="shared" si="122"/>
        <v>2</v>
      </c>
      <c r="O283" s="11">
        <f t="shared" si="123"/>
        <v>0.4</v>
      </c>
    </row>
    <row r="284" spans="1:15">
      <c r="A284" s="6" t="s">
        <v>58</v>
      </c>
      <c r="B284" s="6">
        <v>1750</v>
      </c>
      <c r="C284" s="8">
        <v>0.97846126879999995</v>
      </c>
      <c r="D284" s="9">
        <v>0.72399999999999998</v>
      </c>
      <c r="E284" s="9">
        <v>54.65</v>
      </c>
      <c r="F284" s="9">
        <v>1.8</v>
      </c>
      <c r="G284" s="9">
        <v>0.47799999999999998</v>
      </c>
      <c r="H284" s="6">
        <v>0</v>
      </c>
      <c r="I284" s="9">
        <f t="shared" si="132"/>
        <v>1.26</v>
      </c>
      <c r="J284" s="9">
        <f t="shared" si="133"/>
        <v>0.23899999999999999</v>
      </c>
      <c r="K284" s="6">
        <v>1494</v>
      </c>
      <c r="L284" s="6">
        <f t="shared" si="120"/>
        <v>3.2261988031751732</v>
      </c>
      <c r="M284" s="6">
        <f t="shared" si="121"/>
        <v>3979</v>
      </c>
      <c r="N284" s="6">
        <f t="shared" si="122"/>
        <v>11</v>
      </c>
      <c r="O284" s="11">
        <f t="shared" si="123"/>
        <v>2.1</v>
      </c>
    </row>
    <row r="285" spans="1:15">
      <c r="A285" s="6" t="s">
        <v>58</v>
      </c>
      <c r="B285" s="6">
        <v>1750</v>
      </c>
      <c r="C285" s="8">
        <v>0.38953536360000002</v>
      </c>
      <c r="D285" s="9">
        <v>0.83599999999999997</v>
      </c>
      <c r="E285" s="9">
        <v>54.65</v>
      </c>
      <c r="F285" s="9">
        <v>1.8</v>
      </c>
      <c r="G285" s="9">
        <v>0.47799999999999998</v>
      </c>
      <c r="H285" s="6">
        <v>0</v>
      </c>
      <c r="I285" s="9">
        <f t="shared" si="132"/>
        <v>1.26</v>
      </c>
      <c r="J285" s="9">
        <f t="shared" si="133"/>
        <v>0.23899999999999999</v>
      </c>
      <c r="K285" s="6">
        <v>686</v>
      </c>
      <c r="L285" s="6">
        <f t="shared" si="120"/>
        <v>1.48307149757822</v>
      </c>
      <c r="M285" s="6">
        <f t="shared" si="121"/>
        <v>1829</v>
      </c>
      <c r="N285" s="6">
        <f t="shared" si="122"/>
        <v>5</v>
      </c>
      <c r="O285" s="11">
        <f t="shared" si="123"/>
        <v>1</v>
      </c>
    </row>
    <row r="286" spans="1:15">
      <c r="A286" s="6" t="s">
        <v>58</v>
      </c>
      <c r="B286" s="6">
        <v>1750</v>
      </c>
      <c r="C286" s="8">
        <v>0.40879691569999999</v>
      </c>
      <c r="D286" s="9">
        <v>0.72399999999999998</v>
      </c>
      <c r="E286" s="9">
        <v>54.65</v>
      </c>
      <c r="F286" s="9">
        <v>1.8</v>
      </c>
      <c r="G286" s="9">
        <v>0.47799999999999998</v>
      </c>
      <c r="H286" s="6">
        <v>0</v>
      </c>
      <c r="I286" s="9">
        <f t="shared" si="132"/>
        <v>1.26</v>
      </c>
      <c r="J286" s="9">
        <f t="shared" si="133"/>
        <v>0.23899999999999999</v>
      </c>
      <c r="K286" s="6">
        <v>624</v>
      </c>
      <c r="L286" s="6">
        <f t="shared" si="120"/>
        <v>1.3478920037279682</v>
      </c>
      <c r="M286" s="6">
        <f t="shared" si="121"/>
        <v>1663</v>
      </c>
      <c r="N286" s="6">
        <f t="shared" si="122"/>
        <v>5</v>
      </c>
      <c r="O286" s="11">
        <f t="shared" si="123"/>
        <v>0.9</v>
      </c>
    </row>
    <row r="287" spans="1:15">
      <c r="A287" s="6" t="s">
        <v>58</v>
      </c>
      <c r="B287" s="6">
        <v>1750</v>
      </c>
      <c r="C287" s="8">
        <v>0.27115927290000003</v>
      </c>
      <c r="D287" s="9">
        <v>0.83599999999999997</v>
      </c>
      <c r="E287" s="9">
        <v>54.65</v>
      </c>
      <c r="F287" s="9">
        <v>1.8</v>
      </c>
      <c r="G287" s="9">
        <v>0.47799999999999998</v>
      </c>
      <c r="H287" s="6">
        <v>0</v>
      </c>
      <c r="I287" s="9">
        <f t="shared" si="132"/>
        <v>1.26</v>
      </c>
      <c r="J287" s="9">
        <f t="shared" si="133"/>
        <v>0.23899999999999999</v>
      </c>
      <c r="K287" s="6">
        <v>478</v>
      </c>
      <c r="L287" s="6">
        <f t="shared" si="120"/>
        <v>1.0323801803909551</v>
      </c>
      <c r="M287" s="6">
        <f t="shared" si="121"/>
        <v>1273</v>
      </c>
      <c r="N287" s="6">
        <f t="shared" si="122"/>
        <v>4</v>
      </c>
      <c r="O287" s="11">
        <f t="shared" si="123"/>
        <v>0.7</v>
      </c>
    </row>
    <row r="288" spans="1:15">
      <c r="A288" s="6" t="s">
        <v>58</v>
      </c>
      <c r="B288" s="6">
        <v>1750</v>
      </c>
      <c r="C288" s="8">
        <v>0.66673049380000005</v>
      </c>
      <c r="D288" s="9">
        <v>0.72399999999999998</v>
      </c>
      <c r="E288" s="9">
        <v>54.65</v>
      </c>
      <c r="F288" s="9">
        <v>1.8</v>
      </c>
      <c r="G288" s="9">
        <v>0.47799999999999998</v>
      </c>
      <c r="H288" s="6">
        <v>0</v>
      </c>
      <c r="I288" s="9">
        <f t="shared" si="132"/>
        <v>1.26</v>
      </c>
      <c r="J288" s="9">
        <f t="shared" si="133"/>
        <v>0.23899999999999999</v>
      </c>
      <c r="K288" s="6">
        <v>1017</v>
      </c>
      <c r="L288" s="6">
        <f t="shared" si="120"/>
        <v>2.198354896332257</v>
      </c>
      <c r="M288" s="6">
        <f t="shared" si="121"/>
        <v>2712</v>
      </c>
      <c r="N288" s="6">
        <f t="shared" si="122"/>
        <v>8</v>
      </c>
      <c r="O288" s="11">
        <f t="shared" si="123"/>
        <v>1.4</v>
      </c>
    </row>
    <row r="289" spans="1:15">
      <c r="A289" s="6" t="s">
        <v>58</v>
      </c>
      <c r="B289" s="6">
        <v>1750</v>
      </c>
      <c r="C289" s="8">
        <v>0.337001885</v>
      </c>
      <c r="D289" s="9">
        <v>0.83599999999999997</v>
      </c>
      <c r="E289" s="9">
        <v>54.65</v>
      </c>
      <c r="F289" s="9">
        <v>1.8</v>
      </c>
      <c r="G289" s="9">
        <v>0.47799999999999998</v>
      </c>
      <c r="H289" s="6">
        <v>0</v>
      </c>
      <c r="I289" s="9">
        <f t="shared" si="132"/>
        <v>1.26</v>
      </c>
      <c r="J289" s="9">
        <f t="shared" si="133"/>
        <v>0.23899999999999999</v>
      </c>
      <c r="K289" s="6">
        <v>594</v>
      </c>
      <c r="L289" s="6">
        <f t="shared" si="120"/>
        <v>1.2830616600624165</v>
      </c>
      <c r="M289" s="6">
        <f t="shared" si="121"/>
        <v>1583</v>
      </c>
      <c r="N289" s="6">
        <f t="shared" si="122"/>
        <v>4</v>
      </c>
      <c r="O289" s="11">
        <f t="shared" si="123"/>
        <v>0.8</v>
      </c>
    </row>
    <row r="290" spans="1:15">
      <c r="A290" s="6" t="s">
        <v>58</v>
      </c>
      <c r="B290" s="6">
        <v>1750</v>
      </c>
      <c r="C290" s="8">
        <v>5.6522600214000001</v>
      </c>
      <c r="D290" s="9">
        <v>0.72399999999999998</v>
      </c>
      <c r="E290" s="9">
        <v>54.65</v>
      </c>
      <c r="F290" s="9">
        <v>1.8</v>
      </c>
      <c r="G290" s="9">
        <v>0.47799999999999998</v>
      </c>
      <c r="H290" s="6">
        <v>0</v>
      </c>
      <c r="I290" s="9">
        <f t="shared" si="132"/>
        <v>1.26</v>
      </c>
      <c r="J290" s="9">
        <f t="shared" si="133"/>
        <v>0.23899999999999999</v>
      </c>
      <c r="K290" s="6">
        <v>8693</v>
      </c>
      <c r="L290" s="6">
        <f t="shared" si="120"/>
        <v>18.636725946893772</v>
      </c>
      <c r="M290" s="6">
        <f t="shared" si="121"/>
        <v>22988</v>
      </c>
      <c r="N290" s="6">
        <f t="shared" si="122"/>
        <v>64</v>
      </c>
      <c r="O290" s="11">
        <f t="shared" si="123"/>
        <v>12.1</v>
      </c>
    </row>
    <row r="291" spans="1:15">
      <c r="A291" s="6" t="s">
        <v>58</v>
      </c>
      <c r="B291" s="6">
        <v>1750</v>
      </c>
      <c r="C291" s="8">
        <v>1.9124176341000001</v>
      </c>
      <c r="D291" s="9">
        <v>0.72399999999999998</v>
      </c>
      <c r="E291" s="9">
        <v>54.65</v>
      </c>
      <c r="F291" s="9">
        <v>1.8</v>
      </c>
      <c r="G291" s="9">
        <v>0.47799999999999998</v>
      </c>
      <c r="H291" s="6">
        <v>0</v>
      </c>
      <c r="I291" s="9">
        <f t="shared" si="132"/>
        <v>1.26</v>
      </c>
      <c r="J291" s="9">
        <f t="shared" si="133"/>
        <v>0.23899999999999999</v>
      </c>
      <c r="K291" s="6">
        <v>3314</v>
      </c>
      <c r="L291" s="6">
        <f t="shared" si="120"/>
        <v>6.3056552967817554</v>
      </c>
      <c r="M291" s="6">
        <f t="shared" si="121"/>
        <v>7778</v>
      </c>
      <c r="N291" s="6">
        <f t="shared" si="122"/>
        <v>22</v>
      </c>
      <c r="O291" s="11">
        <f t="shared" si="123"/>
        <v>4.0999999999999996</v>
      </c>
    </row>
    <row r="292" spans="1:15">
      <c r="A292" s="6" t="s">
        <v>58</v>
      </c>
      <c r="B292" s="6">
        <v>1750</v>
      </c>
      <c r="C292" s="8">
        <v>0.56322456529999998</v>
      </c>
      <c r="D292" s="9">
        <v>0.83599999999999997</v>
      </c>
      <c r="E292" s="9">
        <v>54.65</v>
      </c>
      <c r="F292" s="9">
        <v>1.8</v>
      </c>
      <c r="G292" s="9">
        <v>0.47799999999999998</v>
      </c>
      <c r="H292" s="6">
        <v>0</v>
      </c>
      <c r="I292" s="9">
        <f t="shared" si="132"/>
        <v>1.26</v>
      </c>
      <c r="J292" s="9">
        <f t="shared" si="133"/>
        <v>0.23899999999999999</v>
      </c>
      <c r="K292" s="6">
        <v>1058</v>
      </c>
      <c r="L292" s="6">
        <f t="shared" si="120"/>
        <v>2.1443555003906014</v>
      </c>
      <c r="M292" s="6">
        <f t="shared" si="121"/>
        <v>2645</v>
      </c>
      <c r="N292" s="6">
        <f t="shared" si="122"/>
        <v>7</v>
      </c>
      <c r="O292" s="11">
        <f t="shared" si="123"/>
        <v>1.4</v>
      </c>
    </row>
    <row r="293" spans="1:15">
      <c r="A293" s="6" t="s">
        <v>58</v>
      </c>
      <c r="B293" s="6">
        <v>1750</v>
      </c>
      <c r="C293" s="8">
        <v>0.24634685749999999</v>
      </c>
      <c r="D293" s="9">
        <v>0.72399999999999998</v>
      </c>
      <c r="E293" s="9">
        <v>54.65</v>
      </c>
      <c r="F293" s="9">
        <v>1.8</v>
      </c>
      <c r="G293" s="9">
        <v>0.47799999999999998</v>
      </c>
      <c r="H293" s="6">
        <v>1</v>
      </c>
      <c r="I293" s="9">
        <f t="shared" ref="I293:I294" si="134">F293</f>
        <v>1.8</v>
      </c>
      <c r="J293" s="9">
        <f t="shared" ref="J293:J294" si="135">G293</f>
        <v>0.47799999999999998</v>
      </c>
      <c r="K293" s="6">
        <v>376</v>
      </c>
      <c r="L293" s="6">
        <f t="shared" si="120"/>
        <v>0.81225896432995837</v>
      </c>
      <c r="M293" s="6">
        <f t="shared" si="121"/>
        <v>1002</v>
      </c>
      <c r="N293" s="6">
        <f t="shared" si="122"/>
        <v>4</v>
      </c>
      <c r="O293" s="11">
        <f t="shared" si="123"/>
        <v>1.1000000000000001</v>
      </c>
    </row>
    <row r="294" spans="1:15">
      <c r="A294" s="6" t="s">
        <v>58</v>
      </c>
      <c r="B294" s="6">
        <v>5340</v>
      </c>
      <c r="C294" s="8">
        <v>0.31468266420000002</v>
      </c>
      <c r="D294" s="9">
        <v>0.5</v>
      </c>
      <c r="E294" s="9">
        <v>54.65</v>
      </c>
      <c r="F294" s="9">
        <v>0.6</v>
      </c>
      <c r="G294" s="9">
        <v>0.13500000000000001</v>
      </c>
      <c r="H294" s="6">
        <v>1</v>
      </c>
      <c r="I294" s="9">
        <f t="shared" si="134"/>
        <v>0.6</v>
      </c>
      <c r="J294" s="9">
        <f t="shared" si="135"/>
        <v>0.13500000000000001</v>
      </c>
      <c r="K294" s="6">
        <v>332</v>
      </c>
      <c r="L294" s="6">
        <f t="shared" si="120"/>
        <v>0.71655864993874996</v>
      </c>
      <c r="M294" s="6">
        <f t="shared" si="121"/>
        <v>884</v>
      </c>
      <c r="N294" s="6">
        <f t="shared" si="122"/>
        <v>1</v>
      </c>
      <c r="O294" s="11">
        <f t="shared" si="123"/>
        <v>0.3</v>
      </c>
    </row>
    <row r="295" spans="1:15">
      <c r="A295" s="6" t="s">
        <v>58</v>
      </c>
      <c r="B295" s="6">
        <v>1750</v>
      </c>
      <c r="C295" s="8">
        <v>1.9597085199999999E-2</v>
      </c>
      <c r="D295" s="9">
        <v>0.72399999999999998</v>
      </c>
      <c r="E295" s="9">
        <v>54.65</v>
      </c>
      <c r="F295" s="9">
        <v>1.8</v>
      </c>
      <c r="G295" s="9">
        <v>0.47799999999999998</v>
      </c>
      <c r="H295" s="6">
        <v>0</v>
      </c>
      <c r="I295" s="9">
        <f t="shared" ref="I295:I296" si="136">0.7*F295</f>
        <v>1.26</v>
      </c>
      <c r="J295" s="9">
        <f t="shared" ref="J295:J296" si="137">0.5*G295</f>
        <v>0.23899999999999999</v>
      </c>
      <c r="K295" s="6">
        <v>416</v>
      </c>
      <c r="L295" s="6">
        <f t="shared" si="120"/>
        <v>6.4615835939526675E-2</v>
      </c>
      <c r="M295" s="6">
        <f t="shared" si="121"/>
        <v>80</v>
      </c>
      <c r="N295" s="6">
        <f t="shared" si="122"/>
        <v>0</v>
      </c>
      <c r="O295" s="11">
        <f t="shared" si="123"/>
        <v>0</v>
      </c>
    </row>
    <row r="296" spans="1:15">
      <c r="A296" s="6" t="s">
        <v>58</v>
      </c>
      <c r="B296" s="6">
        <v>1750</v>
      </c>
      <c r="C296" s="8">
        <v>0.13365982940000001</v>
      </c>
      <c r="D296" s="9">
        <v>0.752</v>
      </c>
      <c r="E296" s="9">
        <v>54.65</v>
      </c>
      <c r="F296" s="9">
        <v>1.8</v>
      </c>
      <c r="G296" s="9">
        <v>0.47799999999999998</v>
      </c>
      <c r="H296" s="6">
        <v>0</v>
      </c>
      <c r="I296" s="9">
        <f t="shared" si="136"/>
        <v>1.26</v>
      </c>
      <c r="J296" s="9">
        <f t="shared" si="137"/>
        <v>0.23899999999999999</v>
      </c>
      <c r="K296" s="6">
        <v>341</v>
      </c>
      <c r="L296" s="6">
        <f t="shared" si="120"/>
        <v>0.45774927307382668</v>
      </c>
      <c r="M296" s="6">
        <f t="shared" si="121"/>
        <v>565</v>
      </c>
      <c r="N296" s="6">
        <f t="shared" si="122"/>
        <v>2</v>
      </c>
      <c r="O296" s="11">
        <f t="shared" si="123"/>
        <v>0.3</v>
      </c>
    </row>
    <row r="297" spans="1:15">
      <c r="A297" s="6" t="s">
        <v>58</v>
      </c>
      <c r="B297" s="6">
        <v>4110</v>
      </c>
      <c r="C297" s="8">
        <v>3.2906080300000001E-2</v>
      </c>
      <c r="D297" s="9">
        <v>0.41299999999999998</v>
      </c>
      <c r="E297" s="9">
        <v>54.65</v>
      </c>
      <c r="F297" s="9">
        <v>0.7</v>
      </c>
      <c r="G297" s="9">
        <v>0.09</v>
      </c>
      <c r="H297" s="6">
        <v>1</v>
      </c>
      <c r="I297" s="9">
        <f t="shared" ref="I297:I325" si="138">F297</f>
        <v>0.7</v>
      </c>
      <c r="J297" s="9">
        <f t="shared" ref="J297:J325" si="139">G297</f>
        <v>0.09</v>
      </c>
      <c r="K297" s="6">
        <v>29</v>
      </c>
      <c r="L297" s="6">
        <f t="shared" si="120"/>
        <v>6.1892086675594572E-2</v>
      </c>
      <c r="M297" s="6">
        <f t="shared" si="121"/>
        <v>76</v>
      </c>
      <c r="N297" s="6">
        <f t="shared" si="122"/>
        <v>0</v>
      </c>
      <c r="O297" s="11">
        <f t="shared" si="123"/>
        <v>0</v>
      </c>
    </row>
    <row r="298" spans="1:15">
      <c r="A298" s="6" t="s">
        <v>58</v>
      </c>
      <c r="B298" s="6">
        <v>4110</v>
      </c>
      <c r="C298" s="8">
        <v>1.4020651163</v>
      </c>
      <c r="D298" s="9">
        <v>0.41299999999999998</v>
      </c>
      <c r="E298" s="9">
        <v>54.65</v>
      </c>
      <c r="F298" s="9">
        <v>0.7</v>
      </c>
      <c r="G298" s="9">
        <v>0.09</v>
      </c>
      <c r="H298" s="6">
        <v>1</v>
      </c>
      <c r="I298" s="9">
        <f t="shared" si="138"/>
        <v>0.7</v>
      </c>
      <c r="J298" s="9">
        <f t="shared" si="139"/>
        <v>0.09</v>
      </c>
      <c r="K298" s="6">
        <v>1220</v>
      </c>
      <c r="L298" s="6">
        <f t="shared" si="120"/>
        <v>2.6371033836827773</v>
      </c>
      <c r="M298" s="6">
        <f t="shared" si="121"/>
        <v>3253</v>
      </c>
      <c r="N298" s="6">
        <f t="shared" si="122"/>
        <v>5</v>
      </c>
      <c r="O298" s="11">
        <f t="shared" si="123"/>
        <v>0.6</v>
      </c>
    </row>
    <row r="299" spans="1:15">
      <c r="A299" s="6" t="s">
        <v>58</v>
      </c>
      <c r="B299" s="6">
        <v>4110</v>
      </c>
      <c r="C299" s="8">
        <v>0.12042483649999999</v>
      </c>
      <c r="D299" s="9">
        <v>0.41299999999999998</v>
      </c>
      <c r="E299" s="9">
        <v>54.65</v>
      </c>
      <c r="F299" s="9">
        <v>0.7</v>
      </c>
      <c r="G299" s="9">
        <v>0.09</v>
      </c>
      <c r="H299" s="6">
        <v>1</v>
      </c>
      <c r="I299" s="9">
        <f t="shared" si="138"/>
        <v>0.7</v>
      </c>
      <c r="J299" s="9">
        <f t="shared" si="139"/>
        <v>0.09</v>
      </c>
      <c r="K299" s="6">
        <v>105</v>
      </c>
      <c r="L299" s="6">
        <f t="shared" si="120"/>
        <v>0.22650356258178539</v>
      </c>
      <c r="M299" s="6">
        <f t="shared" si="121"/>
        <v>279</v>
      </c>
      <c r="N299" s="6">
        <f t="shared" si="122"/>
        <v>0</v>
      </c>
      <c r="O299" s="11">
        <f t="shared" si="123"/>
        <v>0.1</v>
      </c>
    </row>
    <row r="300" spans="1:15">
      <c r="A300" s="6" t="s">
        <v>58</v>
      </c>
      <c r="B300" s="6">
        <v>4110</v>
      </c>
      <c r="C300" s="8">
        <v>0.14432863709999999</v>
      </c>
      <c r="D300" s="9">
        <v>0.41299999999999998</v>
      </c>
      <c r="E300" s="9">
        <v>54.65</v>
      </c>
      <c r="F300" s="9">
        <v>0.7</v>
      </c>
      <c r="G300" s="9">
        <v>0.09</v>
      </c>
      <c r="H300" s="6">
        <v>1</v>
      </c>
      <c r="I300" s="9">
        <f t="shared" si="138"/>
        <v>0.7</v>
      </c>
      <c r="J300" s="9">
        <f t="shared" si="139"/>
        <v>0.09</v>
      </c>
      <c r="K300" s="6">
        <v>126</v>
      </c>
      <c r="L300" s="6">
        <f t="shared" si="120"/>
        <v>0.2714635239361412</v>
      </c>
      <c r="M300" s="6">
        <f t="shared" si="121"/>
        <v>335</v>
      </c>
      <c r="N300" s="6">
        <f t="shared" si="122"/>
        <v>1</v>
      </c>
      <c r="O300" s="11">
        <f t="shared" si="123"/>
        <v>0.1</v>
      </c>
    </row>
    <row r="301" spans="1:15">
      <c r="A301" s="6" t="s">
        <v>58</v>
      </c>
      <c r="B301" s="6">
        <v>4110</v>
      </c>
      <c r="C301" s="8">
        <v>5.6143524799999997E-2</v>
      </c>
      <c r="D301" s="9">
        <v>0.41299999999999998</v>
      </c>
      <c r="E301" s="9">
        <v>54.65</v>
      </c>
      <c r="F301" s="9">
        <v>0.7</v>
      </c>
      <c r="G301" s="9">
        <v>0.09</v>
      </c>
      <c r="H301" s="6">
        <v>1</v>
      </c>
      <c r="I301" s="9">
        <f t="shared" si="138"/>
        <v>0.7</v>
      </c>
      <c r="J301" s="9">
        <f t="shared" si="139"/>
        <v>0.09</v>
      </c>
      <c r="K301" s="6">
        <v>49</v>
      </c>
      <c r="L301" s="6">
        <f t="shared" si="120"/>
        <v>0.10559871827684665</v>
      </c>
      <c r="M301" s="6">
        <f t="shared" si="121"/>
        <v>130</v>
      </c>
      <c r="N301" s="6">
        <f t="shared" si="122"/>
        <v>0</v>
      </c>
      <c r="O301" s="11">
        <f t="shared" si="123"/>
        <v>0</v>
      </c>
    </row>
    <row r="302" spans="1:15">
      <c r="A302" s="6" t="s">
        <v>58</v>
      </c>
      <c r="B302" s="6">
        <v>4110</v>
      </c>
      <c r="C302" s="8">
        <v>0.110514008</v>
      </c>
      <c r="D302" s="9">
        <v>0.41299999999999998</v>
      </c>
      <c r="E302" s="9">
        <v>54.65</v>
      </c>
      <c r="F302" s="9">
        <v>0.7</v>
      </c>
      <c r="G302" s="9">
        <v>0.09</v>
      </c>
      <c r="H302" s="6">
        <v>1</v>
      </c>
      <c r="I302" s="9">
        <f t="shared" si="138"/>
        <v>0.7</v>
      </c>
      <c r="J302" s="9">
        <f t="shared" si="139"/>
        <v>0.09</v>
      </c>
      <c r="K302" s="6">
        <v>96</v>
      </c>
      <c r="L302" s="6">
        <f t="shared" si="120"/>
        <v>0.20786257432196664</v>
      </c>
      <c r="M302" s="6">
        <f t="shared" si="121"/>
        <v>256</v>
      </c>
      <c r="N302" s="6">
        <f t="shared" si="122"/>
        <v>0</v>
      </c>
      <c r="O302" s="11">
        <f t="shared" si="123"/>
        <v>0.1</v>
      </c>
    </row>
    <row r="303" spans="1:15">
      <c r="A303" s="6" t="s">
        <v>58</v>
      </c>
      <c r="B303" s="6">
        <v>4110</v>
      </c>
      <c r="C303" s="8">
        <v>0.76871924010000003</v>
      </c>
      <c r="D303" s="9">
        <v>0.41299999999999998</v>
      </c>
      <c r="E303" s="9">
        <v>54.65</v>
      </c>
      <c r="F303" s="9">
        <v>0.7</v>
      </c>
      <c r="G303" s="9">
        <v>0.09</v>
      </c>
      <c r="H303" s="6">
        <v>1</v>
      </c>
      <c r="I303" s="9">
        <f t="shared" si="138"/>
        <v>0.7</v>
      </c>
      <c r="J303" s="9">
        <f t="shared" si="139"/>
        <v>0.09</v>
      </c>
      <c r="K303" s="6">
        <v>669</v>
      </c>
      <c r="L303" s="6">
        <f t="shared" si="120"/>
        <v>1.4458615977262534</v>
      </c>
      <c r="M303" s="6">
        <f t="shared" si="121"/>
        <v>1783</v>
      </c>
      <c r="N303" s="6">
        <f t="shared" si="122"/>
        <v>3</v>
      </c>
      <c r="O303" s="11">
        <f t="shared" si="123"/>
        <v>0.4</v>
      </c>
    </row>
    <row r="304" spans="1:15">
      <c r="A304" s="6" t="s">
        <v>58</v>
      </c>
      <c r="B304" s="6">
        <v>4110</v>
      </c>
      <c r="C304" s="8">
        <v>0.15119462040000001</v>
      </c>
      <c r="D304" s="9">
        <v>0.41299999999999998</v>
      </c>
      <c r="E304" s="9">
        <v>54.65</v>
      </c>
      <c r="F304" s="9">
        <v>0.7</v>
      </c>
      <c r="G304" s="9">
        <v>0.09</v>
      </c>
      <c r="H304" s="6">
        <v>1</v>
      </c>
      <c r="I304" s="9">
        <f t="shared" si="138"/>
        <v>0.7</v>
      </c>
      <c r="J304" s="9">
        <f t="shared" si="139"/>
        <v>0.09</v>
      </c>
      <c r="K304" s="6">
        <v>132</v>
      </c>
      <c r="L304" s="6">
        <f t="shared" si="120"/>
        <v>0.28437755166726497</v>
      </c>
      <c r="M304" s="6">
        <f t="shared" si="121"/>
        <v>351</v>
      </c>
      <c r="N304" s="6">
        <f t="shared" si="122"/>
        <v>1</v>
      </c>
      <c r="O304" s="11">
        <f t="shared" si="123"/>
        <v>0.1</v>
      </c>
    </row>
    <row r="305" spans="1:15">
      <c r="A305" s="6" t="s">
        <v>58</v>
      </c>
      <c r="B305" s="6">
        <v>4110</v>
      </c>
      <c r="C305" s="8">
        <v>0.18199078329999999</v>
      </c>
      <c r="D305" s="9">
        <v>0.41299999999999998</v>
      </c>
      <c r="E305" s="9">
        <v>54.65</v>
      </c>
      <c r="F305" s="9">
        <v>0.7</v>
      </c>
      <c r="G305" s="9">
        <v>0.09</v>
      </c>
      <c r="H305" s="6">
        <v>1</v>
      </c>
      <c r="I305" s="9">
        <f t="shared" si="138"/>
        <v>0.7</v>
      </c>
      <c r="J305" s="9">
        <f t="shared" si="139"/>
        <v>0.09</v>
      </c>
      <c r="K305" s="6">
        <v>158</v>
      </c>
      <c r="L305" s="6">
        <f t="shared" si="120"/>
        <v>0.34230115624445706</v>
      </c>
      <c r="M305" s="6">
        <f t="shared" si="121"/>
        <v>422</v>
      </c>
      <c r="N305" s="6">
        <f t="shared" si="122"/>
        <v>1</v>
      </c>
      <c r="O305" s="11">
        <f t="shared" si="123"/>
        <v>0.1</v>
      </c>
    </row>
    <row r="306" spans="1:15">
      <c r="A306" s="6" t="s">
        <v>58</v>
      </c>
      <c r="B306" s="6">
        <v>4110</v>
      </c>
      <c r="C306" s="8">
        <v>0.14696844140000001</v>
      </c>
      <c r="D306" s="9">
        <v>0.41299999999999998</v>
      </c>
      <c r="E306" s="9">
        <v>54.65</v>
      </c>
      <c r="F306" s="9">
        <v>0.7</v>
      </c>
      <c r="G306" s="9">
        <v>0.09</v>
      </c>
      <c r="H306" s="6">
        <v>1</v>
      </c>
      <c r="I306" s="9">
        <f t="shared" si="138"/>
        <v>0.7</v>
      </c>
      <c r="J306" s="9">
        <f t="shared" si="139"/>
        <v>0.09</v>
      </c>
      <c r="K306" s="6">
        <v>128</v>
      </c>
      <c r="L306" s="6">
        <f t="shared" si="120"/>
        <v>0.27642865484971918</v>
      </c>
      <c r="M306" s="6">
        <f t="shared" si="121"/>
        <v>341</v>
      </c>
      <c r="N306" s="6">
        <f t="shared" si="122"/>
        <v>1</v>
      </c>
      <c r="O306" s="11">
        <f t="shared" si="123"/>
        <v>0.1</v>
      </c>
    </row>
    <row r="307" spans="1:15">
      <c r="A307" s="6" t="s">
        <v>58</v>
      </c>
      <c r="B307" s="6">
        <v>4110</v>
      </c>
      <c r="C307" s="8">
        <v>0.20519638679999999</v>
      </c>
      <c r="D307" s="9">
        <v>0.41299999999999998</v>
      </c>
      <c r="E307" s="9">
        <v>54.65</v>
      </c>
      <c r="F307" s="9">
        <v>0.7</v>
      </c>
      <c r="G307" s="9">
        <v>0.09</v>
      </c>
      <c r="H307" s="6">
        <v>1</v>
      </c>
      <c r="I307" s="9">
        <f t="shared" si="138"/>
        <v>0.7</v>
      </c>
      <c r="J307" s="9">
        <f t="shared" si="139"/>
        <v>0.09</v>
      </c>
      <c r="K307" s="6">
        <v>179</v>
      </c>
      <c r="L307" s="6">
        <f t="shared" si="120"/>
        <v>0.38594789903750493</v>
      </c>
      <c r="M307" s="6">
        <f t="shared" si="121"/>
        <v>476</v>
      </c>
      <c r="N307" s="6">
        <f t="shared" si="122"/>
        <v>1</v>
      </c>
      <c r="O307" s="11">
        <f t="shared" si="123"/>
        <v>0.1</v>
      </c>
    </row>
    <row r="308" spans="1:15">
      <c r="A308" s="6" t="s">
        <v>58</v>
      </c>
      <c r="B308" s="6">
        <v>4110</v>
      </c>
      <c r="C308" s="8">
        <v>0.18715462450000001</v>
      </c>
      <c r="D308" s="9">
        <v>0.41299999999999998</v>
      </c>
      <c r="E308" s="9">
        <v>54.65</v>
      </c>
      <c r="F308" s="9">
        <v>0.7</v>
      </c>
      <c r="G308" s="9">
        <v>0.09</v>
      </c>
      <c r="H308" s="6">
        <v>1</v>
      </c>
      <c r="I308" s="9">
        <f t="shared" si="138"/>
        <v>0.7</v>
      </c>
      <c r="J308" s="9">
        <f t="shared" si="139"/>
        <v>0.09</v>
      </c>
      <c r="K308" s="6">
        <v>163</v>
      </c>
      <c r="L308" s="6">
        <f t="shared" si="120"/>
        <v>0.35201367454550203</v>
      </c>
      <c r="M308" s="6">
        <f t="shared" si="121"/>
        <v>434</v>
      </c>
      <c r="N308" s="6">
        <f t="shared" si="122"/>
        <v>1</v>
      </c>
      <c r="O308" s="11">
        <f t="shared" si="123"/>
        <v>0.1</v>
      </c>
    </row>
    <row r="309" spans="1:15">
      <c r="A309" s="6" t="s">
        <v>58</v>
      </c>
      <c r="B309" s="6">
        <v>4110</v>
      </c>
      <c r="C309" s="8">
        <v>0.47562686320000003</v>
      </c>
      <c r="D309" s="9">
        <v>0.41299999999999998</v>
      </c>
      <c r="E309" s="9">
        <v>54.65</v>
      </c>
      <c r="F309" s="9">
        <v>0.7</v>
      </c>
      <c r="G309" s="9">
        <v>0.09</v>
      </c>
      <c r="H309" s="6">
        <v>1</v>
      </c>
      <c r="I309" s="9">
        <f t="shared" si="138"/>
        <v>0.7</v>
      </c>
      <c r="J309" s="9">
        <f t="shared" si="139"/>
        <v>0.09</v>
      </c>
      <c r="K309" s="6">
        <v>414</v>
      </c>
      <c r="L309" s="6">
        <f t="shared" si="120"/>
        <v>0.89459269454270329</v>
      </c>
      <c r="M309" s="6">
        <f t="shared" si="121"/>
        <v>1103</v>
      </c>
      <c r="N309" s="6">
        <f t="shared" si="122"/>
        <v>2</v>
      </c>
      <c r="O309" s="11">
        <f t="shared" si="123"/>
        <v>0.2</v>
      </c>
    </row>
    <row r="310" spans="1:15">
      <c r="A310" s="6" t="s">
        <v>58</v>
      </c>
      <c r="B310" s="6">
        <v>4110</v>
      </c>
      <c r="C310" s="8">
        <v>0.16278520460000001</v>
      </c>
      <c r="D310" s="9">
        <v>0.41299999999999998</v>
      </c>
      <c r="E310" s="9">
        <v>54.65</v>
      </c>
      <c r="F310" s="9">
        <v>0.7</v>
      </c>
      <c r="G310" s="9">
        <v>0.09</v>
      </c>
      <c r="H310" s="6">
        <v>1</v>
      </c>
      <c r="I310" s="9">
        <f t="shared" si="138"/>
        <v>0.7</v>
      </c>
      <c r="J310" s="9">
        <f t="shared" si="139"/>
        <v>0.09</v>
      </c>
      <c r="K310" s="6">
        <v>142</v>
      </c>
      <c r="L310" s="6">
        <f t="shared" si="120"/>
        <v>0.30617794343033916</v>
      </c>
      <c r="M310" s="6">
        <f t="shared" si="121"/>
        <v>378</v>
      </c>
      <c r="N310" s="6">
        <f t="shared" si="122"/>
        <v>1</v>
      </c>
      <c r="O310" s="11">
        <f t="shared" si="123"/>
        <v>0.1</v>
      </c>
    </row>
    <row r="311" spans="1:15">
      <c r="A311" s="6" t="s">
        <v>58</v>
      </c>
      <c r="B311" s="6">
        <v>4110</v>
      </c>
      <c r="C311" s="8">
        <v>0.39343540799999999</v>
      </c>
      <c r="D311" s="9">
        <v>0.41299999999999998</v>
      </c>
      <c r="E311" s="9">
        <v>54.65</v>
      </c>
      <c r="F311" s="9">
        <v>0.7</v>
      </c>
      <c r="G311" s="9">
        <v>0.09</v>
      </c>
      <c r="H311" s="6">
        <v>1</v>
      </c>
      <c r="I311" s="9">
        <f t="shared" si="138"/>
        <v>0.7</v>
      </c>
      <c r="J311" s="9">
        <f t="shared" si="139"/>
        <v>0.09</v>
      </c>
      <c r="K311" s="6">
        <v>342</v>
      </c>
      <c r="L311" s="6">
        <f t="shared" si="120"/>
        <v>0.74000118370779988</v>
      </c>
      <c r="M311" s="6">
        <f t="shared" si="121"/>
        <v>913</v>
      </c>
      <c r="N311" s="6">
        <f t="shared" si="122"/>
        <v>1</v>
      </c>
      <c r="O311" s="11">
        <f t="shared" si="123"/>
        <v>0.2</v>
      </c>
    </row>
    <row r="312" spans="1:15">
      <c r="A312" s="6" t="s">
        <v>58</v>
      </c>
      <c r="B312" s="6">
        <v>4110</v>
      </c>
      <c r="C312" s="8">
        <v>3.2655703954000002</v>
      </c>
      <c r="D312" s="9">
        <v>0.41299999999999998</v>
      </c>
      <c r="E312" s="9">
        <v>54.65</v>
      </c>
      <c r="F312" s="9">
        <v>0.7</v>
      </c>
      <c r="G312" s="9">
        <v>0.09</v>
      </c>
      <c r="H312" s="6">
        <v>1</v>
      </c>
      <c r="I312" s="9">
        <f t="shared" si="138"/>
        <v>0.7</v>
      </c>
      <c r="J312" s="9">
        <f t="shared" si="139"/>
        <v>0.09</v>
      </c>
      <c r="K312" s="6">
        <v>2842</v>
      </c>
      <c r="L312" s="6">
        <f t="shared" si="120"/>
        <v>6.1421161109046603</v>
      </c>
      <c r="M312" s="6">
        <f t="shared" si="121"/>
        <v>7576</v>
      </c>
      <c r="N312" s="6">
        <f t="shared" si="122"/>
        <v>12</v>
      </c>
      <c r="O312" s="11">
        <f t="shared" si="123"/>
        <v>1.5</v>
      </c>
    </row>
    <row r="313" spans="1:15">
      <c r="A313" s="6" t="s">
        <v>58</v>
      </c>
      <c r="B313" s="6">
        <v>4110</v>
      </c>
      <c r="C313" s="8">
        <v>0.158912097</v>
      </c>
      <c r="D313" s="9">
        <v>0.41299999999999998</v>
      </c>
      <c r="E313" s="9">
        <v>54.65</v>
      </c>
      <c r="F313" s="9">
        <v>0.7</v>
      </c>
      <c r="G313" s="9">
        <v>0.09</v>
      </c>
      <c r="H313" s="6">
        <v>1</v>
      </c>
      <c r="I313" s="9">
        <f t="shared" si="138"/>
        <v>0.7</v>
      </c>
      <c r="J313" s="9">
        <f t="shared" si="139"/>
        <v>0.09</v>
      </c>
      <c r="K313" s="6">
        <v>138</v>
      </c>
      <c r="L313" s="6">
        <f t="shared" si="120"/>
        <v>0.29889312831113746</v>
      </c>
      <c r="M313" s="6">
        <f t="shared" si="121"/>
        <v>369</v>
      </c>
      <c r="N313" s="6">
        <f t="shared" si="122"/>
        <v>1</v>
      </c>
      <c r="O313" s="11">
        <f t="shared" si="123"/>
        <v>0.1</v>
      </c>
    </row>
    <row r="314" spans="1:15">
      <c r="A314" s="6" t="s">
        <v>58</v>
      </c>
      <c r="B314" s="6">
        <v>4110</v>
      </c>
      <c r="C314" s="8">
        <v>0.2386519292</v>
      </c>
      <c r="D314" s="9">
        <v>0.41299999999999998</v>
      </c>
      <c r="E314" s="9">
        <v>54.65</v>
      </c>
      <c r="F314" s="9">
        <v>0.7</v>
      </c>
      <c r="G314" s="9">
        <v>0.09</v>
      </c>
      <c r="H314" s="6">
        <v>1</v>
      </c>
      <c r="I314" s="9">
        <f t="shared" si="138"/>
        <v>0.7</v>
      </c>
      <c r="J314" s="9">
        <f t="shared" si="139"/>
        <v>0.09</v>
      </c>
      <c r="K314" s="6">
        <v>208</v>
      </c>
      <c r="L314" s="6">
        <f t="shared" si="120"/>
        <v>0.44887345295101161</v>
      </c>
      <c r="M314" s="6">
        <f t="shared" si="121"/>
        <v>554</v>
      </c>
      <c r="N314" s="6">
        <f t="shared" si="122"/>
        <v>1</v>
      </c>
      <c r="O314" s="11">
        <f t="shared" si="123"/>
        <v>0.1</v>
      </c>
    </row>
    <row r="315" spans="1:15">
      <c r="A315" s="6" t="s">
        <v>58</v>
      </c>
      <c r="B315" s="6">
        <v>4110</v>
      </c>
      <c r="C315" s="8">
        <v>0.1459540567</v>
      </c>
      <c r="D315" s="9">
        <v>0.41299999999999998</v>
      </c>
      <c r="E315" s="9">
        <v>54.65</v>
      </c>
      <c r="F315" s="9">
        <v>0.7</v>
      </c>
      <c r="G315" s="9">
        <v>0.09</v>
      </c>
      <c r="H315" s="6">
        <v>1</v>
      </c>
      <c r="I315" s="9">
        <f t="shared" si="138"/>
        <v>0.7</v>
      </c>
      <c r="J315" s="9">
        <f t="shared" si="139"/>
        <v>0.09</v>
      </c>
      <c r="K315" s="6">
        <v>127</v>
      </c>
      <c r="L315" s="6">
        <f t="shared" si="120"/>
        <v>0.27452072825370955</v>
      </c>
      <c r="M315" s="6">
        <f t="shared" si="121"/>
        <v>339</v>
      </c>
      <c r="N315" s="6">
        <f t="shared" si="122"/>
        <v>1</v>
      </c>
      <c r="O315" s="11">
        <f t="shared" si="123"/>
        <v>0.1</v>
      </c>
    </row>
    <row r="316" spans="1:15">
      <c r="A316" s="6" t="s">
        <v>58</v>
      </c>
      <c r="B316" s="6">
        <v>4110</v>
      </c>
      <c r="C316" s="8">
        <v>1.0156049156</v>
      </c>
      <c r="D316" s="9">
        <v>0.41299999999999998</v>
      </c>
      <c r="E316" s="9">
        <v>54.65</v>
      </c>
      <c r="F316" s="9">
        <v>0.7</v>
      </c>
      <c r="G316" s="9">
        <v>0.09</v>
      </c>
      <c r="H316" s="6">
        <v>1</v>
      </c>
      <c r="I316" s="9">
        <f t="shared" si="138"/>
        <v>0.7</v>
      </c>
      <c r="J316" s="9">
        <f t="shared" si="139"/>
        <v>0.09</v>
      </c>
      <c r="K316" s="6">
        <v>884</v>
      </c>
      <c r="L316" s="6">
        <f t="shared" si="120"/>
        <v>1.9102216639420015</v>
      </c>
      <c r="M316" s="6">
        <f t="shared" si="121"/>
        <v>2356</v>
      </c>
      <c r="N316" s="6">
        <f t="shared" si="122"/>
        <v>4</v>
      </c>
      <c r="O316" s="11">
        <f t="shared" si="123"/>
        <v>0.5</v>
      </c>
    </row>
    <row r="317" spans="1:15">
      <c r="A317" s="6" t="s">
        <v>58</v>
      </c>
      <c r="B317" s="6">
        <v>4110</v>
      </c>
      <c r="C317" s="8">
        <v>0.3813892592</v>
      </c>
      <c r="D317" s="9">
        <v>0.41299999999999998</v>
      </c>
      <c r="E317" s="9">
        <v>54.65</v>
      </c>
      <c r="F317" s="9">
        <v>0.7</v>
      </c>
      <c r="G317" s="9">
        <v>0.09</v>
      </c>
      <c r="H317" s="6">
        <v>1</v>
      </c>
      <c r="I317" s="9">
        <f t="shared" si="138"/>
        <v>0.7</v>
      </c>
      <c r="J317" s="9">
        <f t="shared" si="139"/>
        <v>0.09</v>
      </c>
      <c r="K317" s="6">
        <v>332</v>
      </c>
      <c r="L317" s="6">
        <f t="shared" si="120"/>
        <v>0.71734393377588657</v>
      </c>
      <c r="M317" s="6">
        <f t="shared" si="121"/>
        <v>885</v>
      </c>
      <c r="N317" s="6">
        <f t="shared" si="122"/>
        <v>1</v>
      </c>
      <c r="O317" s="11">
        <f t="shared" si="123"/>
        <v>0.2</v>
      </c>
    </row>
    <row r="318" spans="1:15">
      <c r="A318" s="6" t="s">
        <v>58</v>
      </c>
      <c r="B318" s="6">
        <v>4110</v>
      </c>
      <c r="C318" s="8">
        <v>2.7471519999999999E-4</v>
      </c>
      <c r="D318" s="9">
        <v>0.25800000000000001</v>
      </c>
      <c r="E318" s="9">
        <v>54.65</v>
      </c>
      <c r="F318" s="9">
        <v>0.7</v>
      </c>
      <c r="G318" s="9">
        <v>0.09</v>
      </c>
      <c r="H318" s="6">
        <v>1</v>
      </c>
      <c r="I318" s="9">
        <f t="shared" si="138"/>
        <v>0.7</v>
      </c>
      <c r="J318" s="9">
        <f t="shared" si="139"/>
        <v>0.09</v>
      </c>
      <c r="K318" s="6">
        <v>0</v>
      </c>
      <c r="L318" s="6">
        <f t="shared" si="120"/>
        <v>3.2278349211999996E-4</v>
      </c>
      <c r="M318" s="6">
        <f t="shared" si="121"/>
        <v>0</v>
      </c>
      <c r="N318" s="6">
        <f t="shared" si="122"/>
        <v>0</v>
      </c>
      <c r="O318" s="11">
        <f t="shared" si="123"/>
        <v>0</v>
      </c>
    </row>
    <row r="319" spans="1:15">
      <c r="A319" s="6" t="s">
        <v>58</v>
      </c>
      <c r="B319" s="6">
        <v>1750</v>
      </c>
      <c r="C319" s="8">
        <v>0.26325050389999999</v>
      </c>
      <c r="D319" s="9">
        <v>0.72399999999999998</v>
      </c>
      <c r="E319" s="9">
        <v>54.65</v>
      </c>
      <c r="F319" s="9">
        <v>1.8</v>
      </c>
      <c r="G319" s="9">
        <v>0.47799999999999998</v>
      </c>
      <c r="H319" s="6">
        <v>1</v>
      </c>
      <c r="I319" s="9">
        <f t="shared" si="138"/>
        <v>1.8</v>
      </c>
      <c r="J319" s="9">
        <f t="shared" si="139"/>
        <v>0.47799999999999998</v>
      </c>
      <c r="K319" s="6">
        <v>509</v>
      </c>
      <c r="L319" s="6">
        <f t="shared" si="120"/>
        <v>0.86799394896747828</v>
      </c>
      <c r="M319" s="6">
        <f t="shared" si="121"/>
        <v>1071</v>
      </c>
      <c r="N319" s="6">
        <f t="shared" si="122"/>
        <v>4</v>
      </c>
      <c r="O319" s="11">
        <f t="shared" si="123"/>
        <v>1.1000000000000001</v>
      </c>
    </row>
    <row r="320" spans="1:15">
      <c r="A320" s="6" t="s">
        <v>58</v>
      </c>
      <c r="B320" s="6">
        <v>4110</v>
      </c>
      <c r="C320" s="8">
        <v>0.1923856035</v>
      </c>
      <c r="D320" s="9">
        <v>0.25800000000000001</v>
      </c>
      <c r="E320" s="9">
        <v>54.65</v>
      </c>
      <c r="F320" s="9">
        <v>0.7</v>
      </c>
      <c r="G320" s="9">
        <v>0.09</v>
      </c>
      <c r="H320" s="6">
        <v>1</v>
      </c>
      <c r="I320" s="9">
        <f t="shared" si="138"/>
        <v>0.7</v>
      </c>
      <c r="J320" s="9">
        <f t="shared" si="139"/>
        <v>0.09</v>
      </c>
      <c r="K320" s="6">
        <v>105</v>
      </c>
      <c r="L320" s="6">
        <f t="shared" si="120"/>
        <v>0.22604827447241249</v>
      </c>
      <c r="M320" s="6">
        <f t="shared" si="121"/>
        <v>279</v>
      </c>
      <c r="N320" s="6">
        <f t="shared" si="122"/>
        <v>0</v>
      </c>
      <c r="O320" s="11">
        <f t="shared" si="123"/>
        <v>0.1</v>
      </c>
    </row>
    <row r="321" spans="1:15">
      <c r="A321" s="6" t="s">
        <v>58</v>
      </c>
      <c r="B321" s="6">
        <v>4110</v>
      </c>
      <c r="C321" s="8">
        <v>2.1764642156999998</v>
      </c>
      <c r="D321" s="9">
        <v>0.41299999999999998</v>
      </c>
      <c r="E321" s="9">
        <v>54.65</v>
      </c>
      <c r="F321" s="9">
        <v>0.7</v>
      </c>
      <c r="G321" s="9">
        <v>0.09</v>
      </c>
      <c r="H321" s="6">
        <v>1</v>
      </c>
      <c r="I321" s="9">
        <f t="shared" si="138"/>
        <v>0.7</v>
      </c>
      <c r="J321" s="9">
        <f t="shared" si="139"/>
        <v>0.09</v>
      </c>
      <c r="K321" s="6">
        <v>2779</v>
      </c>
      <c r="L321" s="6">
        <f t="shared" si="120"/>
        <v>4.0936480631038377</v>
      </c>
      <c r="M321" s="6">
        <f t="shared" si="121"/>
        <v>5049</v>
      </c>
      <c r="N321" s="6">
        <f t="shared" si="122"/>
        <v>8</v>
      </c>
      <c r="O321" s="11">
        <f t="shared" si="123"/>
        <v>1</v>
      </c>
    </row>
    <row r="322" spans="1:15">
      <c r="A322" s="6" t="s">
        <v>58</v>
      </c>
      <c r="B322" s="6">
        <v>3300</v>
      </c>
      <c r="C322" s="8">
        <v>2.4970904844000001</v>
      </c>
      <c r="D322" s="9">
        <v>0.4</v>
      </c>
      <c r="E322" s="9">
        <v>54.65</v>
      </c>
      <c r="F322" s="9">
        <v>1.2</v>
      </c>
      <c r="G322" s="9">
        <v>6.4000000000000001E-2</v>
      </c>
      <c r="H322" s="6">
        <v>1</v>
      </c>
      <c r="I322" s="9">
        <f t="shared" si="138"/>
        <v>1.2</v>
      </c>
      <c r="J322" s="9">
        <f t="shared" si="139"/>
        <v>6.4000000000000001E-2</v>
      </c>
      <c r="K322" s="6">
        <v>2105</v>
      </c>
      <c r="L322" s="6">
        <f t="shared" si="120"/>
        <v>4.548866499082</v>
      </c>
      <c r="M322" s="6">
        <f t="shared" si="121"/>
        <v>5611</v>
      </c>
      <c r="N322" s="6">
        <f t="shared" si="122"/>
        <v>15</v>
      </c>
      <c r="O322" s="11">
        <f t="shared" si="123"/>
        <v>0.8</v>
      </c>
    </row>
    <row r="323" spans="1:15">
      <c r="A323" s="6" t="s">
        <v>58</v>
      </c>
      <c r="B323" s="6">
        <v>4110</v>
      </c>
      <c r="C323" s="8">
        <v>1.0035255353000001</v>
      </c>
      <c r="D323" s="9">
        <v>0.41299999999999998</v>
      </c>
      <c r="E323" s="9">
        <v>54.65</v>
      </c>
      <c r="F323" s="9">
        <v>0.7</v>
      </c>
      <c r="G323" s="9">
        <v>0.09</v>
      </c>
      <c r="H323" s="6">
        <v>1</v>
      </c>
      <c r="I323" s="9">
        <f t="shared" si="138"/>
        <v>0.7</v>
      </c>
      <c r="J323" s="9">
        <f t="shared" si="139"/>
        <v>0.09</v>
      </c>
      <c r="K323" s="6">
        <v>1784</v>
      </c>
      <c r="L323" s="6">
        <f t="shared" ref="L323:L386" si="140">(E323*D323*C323)/12</f>
        <v>1.8875019098509904</v>
      </c>
      <c r="M323" s="6">
        <f t="shared" ref="M323:M386" si="141">ROUND(E323*D323*C323*102.79,0)</f>
        <v>2328</v>
      </c>
      <c r="N323" s="6">
        <f t="shared" ref="N323:N386" si="142">ROUND(I323*M323*0.002205,0)</f>
        <v>4</v>
      </c>
      <c r="O323" s="11">
        <f t="shared" ref="O323:O386" si="143">ROUND(J323*M323*0.002205,1)</f>
        <v>0.5</v>
      </c>
    </row>
    <row r="324" spans="1:15">
      <c r="A324" s="6" t="s">
        <v>58</v>
      </c>
      <c r="B324" s="6">
        <v>4110</v>
      </c>
      <c r="C324" s="8">
        <v>0.33254876080000001</v>
      </c>
      <c r="D324" s="9">
        <v>0.41299999999999998</v>
      </c>
      <c r="E324" s="9">
        <v>54.65</v>
      </c>
      <c r="F324" s="9">
        <v>0.7</v>
      </c>
      <c r="G324" s="9">
        <v>0.09</v>
      </c>
      <c r="H324" s="6">
        <v>1</v>
      </c>
      <c r="I324" s="9">
        <f t="shared" si="138"/>
        <v>0.7</v>
      </c>
      <c r="J324" s="9">
        <f t="shared" si="139"/>
        <v>0.09</v>
      </c>
      <c r="K324" s="6">
        <v>289</v>
      </c>
      <c r="L324" s="6">
        <f t="shared" si="140"/>
        <v>0.62548126484986322</v>
      </c>
      <c r="M324" s="6">
        <f t="shared" si="141"/>
        <v>772</v>
      </c>
      <c r="N324" s="6">
        <f t="shared" si="142"/>
        <v>1</v>
      </c>
      <c r="O324" s="11">
        <f t="shared" si="143"/>
        <v>0.2</v>
      </c>
    </row>
    <row r="325" spans="1:15">
      <c r="A325" s="6" t="s">
        <v>58</v>
      </c>
      <c r="B325" s="6">
        <v>4110</v>
      </c>
      <c r="C325" s="8">
        <v>0.23369204430000001</v>
      </c>
      <c r="D325" s="9">
        <v>0.41299999999999998</v>
      </c>
      <c r="E325" s="9">
        <v>54.65</v>
      </c>
      <c r="F325" s="9">
        <v>0.7</v>
      </c>
      <c r="G325" s="9">
        <v>0.09</v>
      </c>
      <c r="H325" s="6">
        <v>1</v>
      </c>
      <c r="I325" s="9">
        <f t="shared" si="138"/>
        <v>0.7</v>
      </c>
      <c r="J325" s="9">
        <f t="shared" si="139"/>
        <v>0.09</v>
      </c>
      <c r="K325" s="6">
        <v>203</v>
      </c>
      <c r="L325" s="6">
        <f t="shared" si="140"/>
        <v>0.4395445501059112</v>
      </c>
      <c r="M325" s="6">
        <f t="shared" si="141"/>
        <v>542</v>
      </c>
      <c r="N325" s="6">
        <f t="shared" si="142"/>
        <v>1</v>
      </c>
      <c r="O325" s="11">
        <f t="shared" si="143"/>
        <v>0.1</v>
      </c>
    </row>
    <row r="326" spans="1:15">
      <c r="A326" s="6" t="s">
        <v>58</v>
      </c>
      <c r="B326" s="6">
        <v>1750</v>
      </c>
      <c r="C326" s="8">
        <v>1.7761994699999999E-2</v>
      </c>
      <c r="D326" s="9">
        <v>0.76800000000000002</v>
      </c>
      <c r="E326" s="9">
        <v>54.65</v>
      </c>
      <c r="F326" s="9">
        <v>1.8</v>
      </c>
      <c r="G326" s="9">
        <v>0.47799999999999998</v>
      </c>
      <c r="H326" s="6">
        <v>0</v>
      </c>
      <c r="I326" s="9">
        <f t="shared" ref="I326:I327" si="144">0.7*F326</f>
        <v>1.26</v>
      </c>
      <c r="J326" s="9">
        <f t="shared" ref="J326:J327" si="145">0.5*G326</f>
        <v>0.23899999999999999</v>
      </c>
      <c r="K326" s="6">
        <v>296</v>
      </c>
      <c r="L326" s="6">
        <f t="shared" si="140"/>
        <v>6.2124352662720005E-2</v>
      </c>
      <c r="M326" s="6">
        <f t="shared" si="141"/>
        <v>77</v>
      </c>
      <c r="N326" s="6">
        <f t="shared" si="142"/>
        <v>0</v>
      </c>
      <c r="O326" s="11">
        <f t="shared" si="143"/>
        <v>0</v>
      </c>
    </row>
    <row r="327" spans="1:15">
      <c r="A327" s="6" t="s">
        <v>58</v>
      </c>
      <c r="B327" s="6">
        <v>1750</v>
      </c>
      <c r="C327" s="8">
        <v>0.13211718240000001</v>
      </c>
      <c r="D327" s="9">
        <v>0.72399999999999998</v>
      </c>
      <c r="E327" s="9">
        <v>54.65</v>
      </c>
      <c r="F327" s="9">
        <v>1.8</v>
      </c>
      <c r="G327" s="9">
        <v>0.47799999999999998</v>
      </c>
      <c r="H327" s="6">
        <v>0</v>
      </c>
      <c r="I327" s="9">
        <f t="shared" si="144"/>
        <v>1.26</v>
      </c>
      <c r="J327" s="9">
        <f t="shared" si="145"/>
        <v>0.23899999999999999</v>
      </c>
      <c r="K327" s="6">
        <v>347</v>
      </c>
      <c r="L327" s="6">
        <f t="shared" si="140"/>
        <v>0.43561897576232006</v>
      </c>
      <c r="M327" s="6">
        <f t="shared" si="141"/>
        <v>537</v>
      </c>
      <c r="N327" s="6">
        <f t="shared" si="142"/>
        <v>1</v>
      </c>
      <c r="O327" s="11">
        <f t="shared" si="143"/>
        <v>0.3</v>
      </c>
    </row>
    <row r="328" spans="1:15">
      <c r="A328" s="6" t="s">
        <v>58</v>
      </c>
      <c r="B328" s="6">
        <v>1750</v>
      </c>
      <c r="C328" s="8">
        <v>4.3381411199999997E-2</v>
      </c>
      <c r="D328" s="9">
        <v>0.72399999999999998</v>
      </c>
      <c r="E328" s="9">
        <v>54.65</v>
      </c>
      <c r="F328" s="9">
        <v>1.8</v>
      </c>
      <c r="G328" s="9">
        <v>0.47799999999999998</v>
      </c>
      <c r="H328" s="6">
        <v>1</v>
      </c>
      <c r="I328" s="9">
        <f t="shared" ref="I328:I345" si="146">F328</f>
        <v>1.8</v>
      </c>
      <c r="J328" s="9">
        <f t="shared" ref="J328:J345" si="147">G328</f>
        <v>0.47799999999999998</v>
      </c>
      <c r="K328" s="6">
        <v>2557</v>
      </c>
      <c r="L328" s="6">
        <f t="shared" si="140"/>
        <v>0.14303791203215999</v>
      </c>
      <c r="M328" s="6">
        <f t="shared" si="141"/>
        <v>176</v>
      </c>
      <c r="N328" s="6">
        <f t="shared" si="142"/>
        <v>1</v>
      </c>
      <c r="O328" s="11">
        <f t="shared" si="143"/>
        <v>0.2</v>
      </c>
    </row>
    <row r="329" spans="1:15">
      <c r="A329" s="6" t="s">
        <v>58</v>
      </c>
      <c r="B329" s="6">
        <v>3100</v>
      </c>
      <c r="C329" s="8">
        <v>0.1768108216</v>
      </c>
      <c r="D329" s="9">
        <v>0.41099999999999998</v>
      </c>
      <c r="E329" s="9">
        <v>54.65</v>
      </c>
      <c r="F329" s="9">
        <v>1.2</v>
      </c>
      <c r="G329" s="9">
        <v>6.4000000000000001E-2</v>
      </c>
      <c r="H329" s="6">
        <v>1</v>
      </c>
      <c r="I329" s="9">
        <f t="shared" si="146"/>
        <v>1.2</v>
      </c>
      <c r="J329" s="9">
        <f t="shared" si="147"/>
        <v>6.4000000000000001E-2</v>
      </c>
      <c r="K329" s="6">
        <v>313</v>
      </c>
      <c r="L329" s="6">
        <f t="shared" si="140"/>
        <v>0.33094786546506993</v>
      </c>
      <c r="M329" s="6">
        <f t="shared" si="141"/>
        <v>408</v>
      </c>
      <c r="N329" s="6">
        <f t="shared" si="142"/>
        <v>1</v>
      </c>
      <c r="O329" s="11">
        <f t="shared" si="143"/>
        <v>0.1</v>
      </c>
    </row>
    <row r="330" spans="1:15">
      <c r="A330" s="6" t="s">
        <v>58</v>
      </c>
      <c r="B330" s="6">
        <v>3100</v>
      </c>
      <c r="C330" s="8">
        <v>6.6453320799999993E-2</v>
      </c>
      <c r="D330" s="9">
        <v>0.41099999999999998</v>
      </c>
      <c r="E330" s="9">
        <v>54.65</v>
      </c>
      <c r="F330" s="9">
        <v>1.2</v>
      </c>
      <c r="G330" s="9">
        <v>6.4000000000000001E-2</v>
      </c>
      <c r="H330" s="6">
        <v>1</v>
      </c>
      <c r="I330" s="9">
        <f t="shared" si="146"/>
        <v>1.2</v>
      </c>
      <c r="J330" s="9">
        <f t="shared" si="147"/>
        <v>6.4000000000000001E-2</v>
      </c>
      <c r="K330" s="6">
        <v>111</v>
      </c>
      <c r="L330" s="6">
        <f t="shared" si="140"/>
        <v>0.12438483387390997</v>
      </c>
      <c r="M330" s="6">
        <f t="shared" si="141"/>
        <v>153</v>
      </c>
      <c r="N330" s="6">
        <f t="shared" si="142"/>
        <v>0</v>
      </c>
      <c r="O330" s="11">
        <f t="shared" si="143"/>
        <v>0</v>
      </c>
    </row>
    <row r="331" spans="1:15">
      <c r="A331" s="6" t="s">
        <v>58</v>
      </c>
      <c r="B331" s="6">
        <v>3100</v>
      </c>
      <c r="C331" s="8">
        <v>7.6029412599999999E-2</v>
      </c>
      <c r="D331" s="9">
        <v>0.41099999999999998</v>
      </c>
      <c r="E331" s="9">
        <v>54.65</v>
      </c>
      <c r="F331" s="9">
        <v>1.2</v>
      </c>
      <c r="G331" s="9">
        <v>6.4000000000000001E-2</v>
      </c>
      <c r="H331" s="6">
        <v>1</v>
      </c>
      <c r="I331" s="9">
        <f t="shared" si="146"/>
        <v>1.2</v>
      </c>
      <c r="J331" s="9">
        <f t="shared" si="147"/>
        <v>6.4000000000000001E-2</v>
      </c>
      <c r="K331" s="6">
        <v>137</v>
      </c>
      <c r="L331" s="6">
        <f t="shared" si="140"/>
        <v>0.14230900340170746</v>
      </c>
      <c r="M331" s="6">
        <f t="shared" si="141"/>
        <v>176</v>
      </c>
      <c r="N331" s="6">
        <f t="shared" si="142"/>
        <v>0</v>
      </c>
      <c r="O331" s="11">
        <f t="shared" si="143"/>
        <v>0</v>
      </c>
    </row>
    <row r="332" spans="1:15">
      <c r="A332" s="6" t="s">
        <v>58</v>
      </c>
      <c r="B332" s="6">
        <v>3100</v>
      </c>
      <c r="C332" s="8">
        <v>5.4700446299999997E-2</v>
      </c>
      <c r="D332" s="9">
        <v>0.41099999999999998</v>
      </c>
      <c r="E332" s="9">
        <v>54.65</v>
      </c>
      <c r="F332" s="9">
        <v>1.2</v>
      </c>
      <c r="G332" s="9">
        <v>6.4000000000000001E-2</v>
      </c>
      <c r="H332" s="6">
        <v>1</v>
      </c>
      <c r="I332" s="9">
        <f t="shared" si="146"/>
        <v>1.2</v>
      </c>
      <c r="J332" s="9">
        <f t="shared" si="147"/>
        <v>6.4000000000000001E-2</v>
      </c>
      <c r="K332" s="6">
        <v>106</v>
      </c>
      <c r="L332" s="6">
        <f t="shared" si="140"/>
        <v>0.10238624411760372</v>
      </c>
      <c r="M332" s="6">
        <f t="shared" si="141"/>
        <v>126</v>
      </c>
      <c r="N332" s="6">
        <f t="shared" si="142"/>
        <v>0</v>
      </c>
      <c r="O332" s="11">
        <f t="shared" si="143"/>
        <v>0</v>
      </c>
    </row>
    <row r="333" spans="1:15">
      <c r="A333" s="6" t="s">
        <v>58</v>
      </c>
      <c r="B333" s="6">
        <v>3100</v>
      </c>
      <c r="C333" s="8">
        <v>0.105327595</v>
      </c>
      <c r="D333" s="9">
        <v>0.41099999999999998</v>
      </c>
      <c r="E333" s="9">
        <v>54.65</v>
      </c>
      <c r="F333" s="9">
        <v>1.2</v>
      </c>
      <c r="G333" s="9">
        <v>6.4000000000000001E-2</v>
      </c>
      <c r="H333" s="6">
        <v>1</v>
      </c>
      <c r="I333" s="9">
        <f t="shared" si="146"/>
        <v>1.2</v>
      </c>
      <c r="J333" s="9">
        <f t="shared" si="147"/>
        <v>6.4000000000000001E-2</v>
      </c>
      <c r="K333" s="6">
        <v>212</v>
      </c>
      <c r="L333" s="6">
        <f t="shared" si="140"/>
        <v>0.19714824253618746</v>
      </c>
      <c r="M333" s="6">
        <f t="shared" si="141"/>
        <v>243</v>
      </c>
      <c r="N333" s="6">
        <f t="shared" si="142"/>
        <v>1</v>
      </c>
      <c r="O333" s="11">
        <f t="shared" si="143"/>
        <v>0</v>
      </c>
    </row>
    <row r="334" spans="1:15">
      <c r="A334" s="6" t="s">
        <v>58</v>
      </c>
      <c r="B334" s="6">
        <v>3100</v>
      </c>
      <c r="C334" s="8">
        <v>4.35567044E-2</v>
      </c>
      <c r="D334" s="9">
        <v>0.41099999999999998</v>
      </c>
      <c r="E334" s="9">
        <v>54.65</v>
      </c>
      <c r="F334" s="9">
        <v>1.2</v>
      </c>
      <c r="G334" s="9">
        <v>6.4000000000000001E-2</v>
      </c>
      <c r="H334" s="6">
        <v>1</v>
      </c>
      <c r="I334" s="9">
        <f t="shared" si="146"/>
        <v>1.2</v>
      </c>
      <c r="J334" s="9">
        <f t="shared" si="147"/>
        <v>6.4000000000000001E-2</v>
      </c>
      <c r="K334" s="6">
        <v>89</v>
      </c>
      <c r="L334" s="6">
        <f t="shared" si="140"/>
        <v>8.1527805919504995E-2</v>
      </c>
      <c r="M334" s="6">
        <f t="shared" si="141"/>
        <v>101</v>
      </c>
      <c r="N334" s="6">
        <f t="shared" si="142"/>
        <v>0</v>
      </c>
      <c r="O334" s="11">
        <f t="shared" si="143"/>
        <v>0</v>
      </c>
    </row>
    <row r="335" spans="1:15">
      <c r="A335" s="6" t="s">
        <v>58</v>
      </c>
      <c r="B335" s="6">
        <v>3100</v>
      </c>
      <c r="C335" s="8">
        <v>7.56311593E-2</v>
      </c>
      <c r="D335" s="9">
        <v>0.41099999999999998</v>
      </c>
      <c r="E335" s="9">
        <v>54.65</v>
      </c>
      <c r="F335" s="9">
        <v>1.2</v>
      </c>
      <c r="G335" s="9">
        <v>6.4000000000000001E-2</v>
      </c>
      <c r="H335" s="6">
        <v>1</v>
      </c>
      <c r="I335" s="9">
        <f t="shared" si="146"/>
        <v>1.2</v>
      </c>
      <c r="J335" s="9">
        <f t="shared" si="147"/>
        <v>6.4000000000000001E-2</v>
      </c>
      <c r="K335" s="6">
        <v>176</v>
      </c>
      <c r="L335" s="6">
        <f t="shared" si="140"/>
        <v>0.14156356780926624</v>
      </c>
      <c r="M335" s="6">
        <f t="shared" si="141"/>
        <v>175</v>
      </c>
      <c r="N335" s="6">
        <f t="shared" si="142"/>
        <v>0</v>
      </c>
      <c r="O335" s="11">
        <f t="shared" si="143"/>
        <v>0</v>
      </c>
    </row>
    <row r="336" spans="1:15">
      <c r="A336" s="6" t="s">
        <v>58</v>
      </c>
      <c r="B336" s="6">
        <v>6410</v>
      </c>
      <c r="C336" s="8">
        <v>7.0089790700000001E-2</v>
      </c>
      <c r="D336" s="9">
        <v>0.30299999999999999</v>
      </c>
      <c r="E336" s="9">
        <v>54.65</v>
      </c>
      <c r="F336" s="9">
        <v>0</v>
      </c>
      <c r="G336" s="9">
        <v>0</v>
      </c>
      <c r="H336" s="6">
        <v>1</v>
      </c>
      <c r="I336" s="9">
        <f t="shared" si="146"/>
        <v>0</v>
      </c>
      <c r="J336" s="9">
        <f t="shared" si="147"/>
        <v>0</v>
      </c>
      <c r="K336" s="6">
        <v>132</v>
      </c>
      <c r="L336" s="6">
        <f t="shared" si="140"/>
        <v>9.6717778309313759E-2</v>
      </c>
      <c r="M336" s="6">
        <f t="shared" si="141"/>
        <v>119</v>
      </c>
      <c r="N336" s="6">
        <f t="shared" si="142"/>
        <v>0</v>
      </c>
      <c r="O336" s="11">
        <f t="shared" si="143"/>
        <v>0</v>
      </c>
    </row>
    <row r="337" spans="1:15">
      <c r="A337" s="6" t="s">
        <v>58</v>
      </c>
      <c r="B337" s="6">
        <v>3100</v>
      </c>
      <c r="C337" s="8">
        <v>5.77632743E-2</v>
      </c>
      <c r="D337" s="9">
        <v>0.41099999999999998</v>
      </c>
      <c r="E337" s="9">
        <v>54.65</v>
      </c>
      <c r="F337" s="9">
        <v>1.2</v>
      </c>
      <c r="G337" s="9">
        <v>6.4000000000000001E-2</v>
      </c>
      <c r="H337" s="6">
        <v>1</v>
      </c>
      <c r="I337" s="9">
        <f t="shared" si="146"/>
        <v>1.2</v>
      </c>
      <c r="J337" s="9">
        <f t="shared" si="147"/>
        <v>6.4000000000000001E-2</v>
      </c>
      <c r="K337" s="6">
        <v>171</v>
      </c>
      <c r="L337" s="6">
        <f t="shared" si="140"/>
        <v>0.10811913071195373</v>
      </c>
      <c r="M337" s="6">
        <f t="shared" si="141"/>
        <v>133</v>
      </c>
      <c r="N337" s="6">
        <f t="shared" si="142"/>
        <v>0</v>
      </c>
      <c r="O337" s="11">
        <f t="shared" si="143"/>
        <v>0</v>
      </c>
    </row>
    <row r="338" spans="1:15">
      <c r="A338" s="6" t="s">
        <v>58</v>
      </c>
      <c r="B338" s="6">
        <v>6300</v>
      </c>
      <c r="C338" s="8">
        <v>0.16467655419999999</v>
      </c>
      <c r="D338" s="9">
        <v>0.30299999999999999</v>
      </c>
      <c r="E338" s="9">
        <v>54.65</v>
      </c>
      <c r="F338" s="9">
        <v>0</v>
      </c>
      <c r="G338" s="9">
        <v>0</v>
      </c>
      <c r="H338" s="6">
        <v>1</v>
      </c>
      <c r="I338" s="9">
        <f t="shared" si="146"/>
        <v>0</v>
      </c>
      <c r="J338" s="9">
        <f t="shared" si="147"/>
        <v>0</v>
      </c>
      <c r="K338" s="6">
        <v>626</v>
      </c>
      <c r="L338" s="6">
        <f t="shared" si="140"/>
        <v>0.22723923559750747</v>
      </c>
      <c r="M338" s="6">
        <f t="shared" si="141"/>
        <v>280</v>
      </c>
      <c r="N338" s="6">
        <f t="shared" si="142"/>
        <v>0</v>
      </c>
      <c r="O338" s="11">
        <f t="shared" si="143"/>
        <v>0</v>
      </c>
    </row>
    <row r="339" spans="1:15">
      <c r="A339" s="6" t="s">
        <v>58</v>
      </c>
      <c r="B339" s="6">
        <v>3100</v>
      </c>
      <c r="C339" s="8">
        <v>2.4155509000000001E-3</v>
      </c>
      <c r="D339" s="9">
        <v>0.41099999999999998</v>
      </c>
      <c r="E339" s="9">
        <v>54.65</v>
      </c>
      <c r="F339" s="9">
        <v>1.2</v>
      </c>
      <c r="G339" s="9">
        <v>6.4000000000000001E-2</v>
      </c>
      <c r="H339" s="6">
        <v>1</v>
      </c>
      <c r="I339" s="9">
        <f t="shared" si="146"/>
        <v>1.2</v>
      </c>
      <c r="J339" s="9">
        <f t="shared" si="147"/>
        <v>6.4000000000000001E-2</v>
      </c>
      <c r="K339" s="6">
        <v>100</v>
      </c>
      <c r="L339" s="6">
        <f t="shared" si="140"/>
        <v>4.5213375914612492E-3</v>
      </c>
      <c r="M339" s="6">
        <f t="shared" si="141"/>
        <v>6</v>
      </c>
      <c r="N339" s="6">
        <f t="shared" si="142"/>
        <v>0</v>
      </c>
      <c r="O339" s="11">
        <f t="shared" si="143"/>
        <v>0</v>
      </c>
    </row>
    <row r="340" spans="1:15">
      <c r="A340" s="6" t="s">
        <v>58</v>
      </c>
      <c r="B340" s="6">
        <v>3100</v>
      </c>
      <c r="C340" s="8">
        <v>0.22844281499999999</v>
      </c>
      <c r="D340" s="9">
        <v>0.41099999999999998</v>
      </c>
      <c r="E340" s="9">
        <v>54.65</v>
      </c>
      <c r="F340" s="9">
        <v>1.2</v>
      </c>
      <c r="G340" s="9">
        <v>6.4000000000000001E-2</v>
      </c>
      <c r="H340" s="6">
        <v>1</v>
      </c>
      <c r="I340" s="9">
        <f t="shared" si="146"/>
        <v>1.2</v>
      </c>
      <c r="J340" s="9">
        <f t="shared" si="147"/>
        <v>6.4000000000000001E-2</v>
      </c>
      <c r="K340" s="6">
        <v>407232</v>
      </c>
      <c r="L340" s="6">
        <f t="shared" si="140"/>
        <v>0.42759069451143739</v>
      </c>
      <c r="M340" s="6">
        <f t="shared" si="141"/>
        <v>527</v>
      </c>
      <c r="N340" s="6">
        <f t="shared" si="142"/>
        <v>1</v>
      </c>
      <c r="O340" s="11">
        <f t="shared" si="143"/>
        <v>0.1</v>
      </c>
    </row>
    <row r="341" spans="1:15">
      <c r="A341" s="6" t="s">
        <v>58</v>
      </c>
      <c r="B341" s="6">
        <v>1750</v>
      </c>
      <c r="C341" s="8">
        <v>1.5076209303999999</v>
      </c>
      <c r="D341" s="9">
        <v>0.76800000000000002</v>
      </c>
      <c r="E341" s="9">
        <v>54.65</v>
      </c>
      <c r="F341" s="9">
        <v>1.8</v>
      </c>
      <c r="G341" s="9">
        <v>0.47799999999999998</v>
      </c>
      <c r="H341" s="6">
        <v>1</v>
      </c>
      <c r="I341" s="9">
        <f t="shared" si="146"/>
        <v>1.8</v>
      </c>
      <c r="J341" s="9">
        <f t="shared" si="147"/>
        <v>0.47799999999999998</v>
      </c>
      <c r="K341" s="6">
        <v>3498</v>
      </c>
      <c r="L341" s="6">
        <f t="shared" si="140"/>
        <v>5.2730549661670398</v>
      </c>
      <c r="M341" s="6">
        <f t="shared" si="141"/>
        <v>6504</v>
      </c>
      <c r="N341" s="6">
        <f t="shared" si="142"/>
        <v>26</v>
      </c>
      <c r="O341" s="11">
        <f t="shared" si="143"/>
        <v>6.9</v>
      </c>
    </row>
    <row r="342" spans="1:15">
      <c r="A342" s="6" t="s">
        <v>58</v>
      </c>
      <c r="B342" s="6">
        <v>1750</v>
      </c>
      <c r="C342" s="8">
        <v>5.7462556099999999E-2</v>
      </c>
      <c r="D342" s="9">
        <v>0.72399999999999998</v>
      </c>
      <c r="E342" s="9">
        <v>54.65</v>
      </c>
      <c r="F342" s="9">
        <v>1.8</v>
      </c>
      <c r="G342" s="9">
        <v>0.47799999999999998</v>
      </c>
      <c r="H342" s="6">
        <v>1</v>
      </c>
      <c r="I342" s="9">
        <f t="shared" si="146"/>
        <v>1.8</v>
      </c>
      <c r="J342" s="9">
        <f t="shared" si="147"/>
        <v>0.47799999999999998</v>
      </c>
      <c r="K342" s="6">
        <v>88</v>
      </c>
      <c r="L342" s="6">
        <f t="shared" si="140"/>
        <v>0.18946649768218835</v>
      </c>
      <c r="M342" s="6">
        <f t="shared" si="141"/>
        <v>234</v>
      </c>
      <c r="N342" s="6">
        <f t="shared" si="142"/>
        <v>1</v>
      </c>
      <c r="O342" s="11">
        <f t="shared" si="143"/>
        <v>0.2</v>
      </c>
    </row>
    <row r="343" spans="1:15">
      <c r="A343" s="6" t="s">
        <v>58</v>
      </c>
      <c r="B343" s="6">
        <v>1750</v>
      </c>
      <c r="C343" s="8">
        <v>0.1117441161</v>
      </c>
      <c r="D343" s="9">
        <v>0.76800000000000002</v>
      </c>
      <c r="E343" s="9">
        <v>54.65</v>
      </c>
      <c r="F343" s="9">
        <v>1.8</v>
      </c>
      <c r="G343" s="9">
        <v>0.47799999999999998</v>
      </c>
      <c r="H343" s="6">
        <v>1</v>
      </c>
      <c r="I343" s="9">
        <f t="shared" si="146"/>
        <v>1.8</v>
      </c>
      <c r="J343" s="9">
        <f t="shared" si="147"/>
        <v>0.47799999999999998</v>
      </c>
      <c r="K343" s="6">
        <v>181</v>
      </c>
      <c r="L343" s="6">
        <f t="shared" si="140"/>
        <v>0.39083622047136002</v>
      </c>
      <c r="M343" s="6">
        <f t="shared" si="141"/>
        <v>482</v>
      </c>
      <c r="N343" s="6">
        <f t="shared" si="142"/>
        <v>2</v>
      </c>
      <c r="O343" s="11">
        <f t="shared" si="143"/>
        <v>0.5</v>
      </c>
    </row>
    <row r="344" spans="1:15">
      <c r="A344" s="6" t="s">
        <v>58</v>
      </c>
      <c r="B344" s="6">
        <v>1750</v>
      </c>
      <c r="C344" s="8">
        <v>7.0026668700000003E-2</v>
      </c>
      <c r="D344" s="9">
        <v>0.72399999999999998</v>
      </c>
      <c r="E344" s="9">
        <v>54.65</v>
      </c>
      <c r="F344" s="9">
        <v>1.8</v>
      </c>
      <c r="G344" s="9">
        <v>0.47799999999999998</v>
      </c>
      <c r="H344" s="6">
        <v>1</v>
      </c>
      <c r="I344" s="9">
        <f t="shared" si="146"/>
        <v>1.8</v>
      </c>
      <c r="J344" s="9">
        <f t="shared" si="147"/>
        <v>0.47799999999999998</v>
      </c>
      <c r="K344" s="6">
        <v>107</v>
      </c>
      <c r="L344" s="6">
        <f t="shared" si="140"/>
        <v>0.230893099148785</v>
      </c>
      <c r="M344" s="6">
        <f t="shared" si="141"/>
        <v>285</v>
      </c>
      <c r="N344" s="6">
        <f t="shared" si="142"/>
        <v>1</v>
      </c>
      <c r="O344" s="11">
        <f t="shared" si="143"/>
        <v>0.3</v>
      </c>
    </row>
    <row r="345" spans="1:15">
      <c r="A345" s="6" t="s">
        <v>58</v>
      </c>
      <c r="B345" s="6">
        <v>3300</v>
      </c>
      <c r="C345" s="8">
        <v>3.7913013099999997E-2</v>
      </c>
      <c r="D345" s="9">
        <v>0.4</v>
      </c>
      <c r="E345" s="9">
        <v>54.65</v>
      </c>
      <c r="F345" s="9">
        <v>1.2</v>
      </c>
      <c r="G345" s="9">
        <v>6.4000000000000001E-2</v>
      </c>
      <c r="H345" s="6">
        <v>1</v>
      </c>
      <c r="I345" s="9">
        <f t="shared" si="146"/>
        <v>1.2</v>
      </c>
      <c r="J345" s="9">
        <f t="shared" si="147"/>
        <v>6.4000000000000001E-2</v>
      </c>
      <c r="K345" s="6">
        <v>32</v>
      </c>
      <c r="L345" s="6">
        <f t="shared" si="140"/>
        <v>6.9064872197166657E-2</v>
      </c>
      <c r="M345" s="6">
        <f t="shared" si="141"/>
        <v>85</v>
      </c>
      <c r="N345" s="6">
        <f t="shared" si="142"/>
        <v>0</v>
      </c>
      <c r="O345" s="11">
        <f t="shared" si="143"/>
        <v>0</v>
      </c>
    </row>
    <row r="346" spans="1:15">
      <c r="A346" s="6" t="s">
        <v>58</v>
      </c>
      <c r="B346" s="6">
        <v>1750</v>
      </c>
      <c r="C346" s="8">
        <v>6.1984405499999999E-2</v>
      </c>
      <c r="D346" s="9">
        <v>0.72399999999999998</v>
      </c>
      <c r="E346" s="9">
        <v>54.65</v>
      </c>
      <c r="F346" s="9">
        <v>1.8</v>
      </c>
      <c r="G346" s="9">
        <v>0.47799999999999998</v>
      </c>
      <c r="H346" s="6">
        <v>0</v>
      </c>
      <c r="I346" s="9">
        <f t="shared" ref="I346:I348" si="148">0.7*F346</f>
        <v>1.26</v>
      </c>
      <c r="J346" s="9">
        <f t="shared" ref="J346:J348" si="149">0.5*G346</f>
        <v>0.23899999999999999</v>
      </c>
      <c r="K346" s="6">
        <v>95</v>
      </c>
      <c r="L346" s="6">
        <f t="shared" si="140"/>
        <v>0.20437601488802501</v>
      </c>
      <c r="M346" s="6">
        <f t="shared" si="141"/>
        <v>252</v>
      </c>
      <c r="N346" s="6">
        <f t="shared" si="142"/>
        <v>1</v>
      </c>
      <c r="O346" s="11">
        <f t="shared" si="143"/>
        <v>0.1</v>
      </c>
    </row>
    <row r="347" spans="1:15">
      <c r="A347" s="6" t="s">
        <v>58</v>
      </c>
      <c r="B347" s="6">
        <v>1750</v>
      </c>
      <c r="C347" s="8">
        <v>2.6385881239</v>
      </c>
      <c r="D347" s="9">
        <v>0.76800000000000002</v>
      </c>
      <c r="E347" s="9">
        <v>54.65</v>
      </c>
      <c r="F347" s="9">
        <v>1.8</v>
      </c>
      <c r="G347" s="9">
        <v>0.47799999999999998</v>
      </c>
      <c r="H347" s="6">
        <v>0</v>
      </c>
      <c r="I347" s="9">
        <f t="shared" si="148"/>
        <v>1.26</v>
      </c>
      <c r="J347" s="9">
        <f t="shared" si="149"/>
        <v>0.23899999999999999</v>
      </c>
      <c r="K347" s="6">
        <v>4270</v>
      </c>
      <c r="L347" s="6">
        <f t="shared" si="140"/>
        <v>9.22872582215264</v>
      </c>
      <c r="M347" s="6">
        <f t="shared" si="141"/>
        <v>11383</v>
      </c>
      <c r="N347" s="6">
        <f t="shared" si="142"/>
        <v>32</v>
      </c>
      <c r="O347" s="11">
        <f t="shared" si="143"/>
        <v>6</v>
      </c>
    </row>
    <row r="348" spans="1:15">
      <c r="A348" s="6" t="s">
        <v>58</v>
      </c>
      <c r="B348" s="6">
        <v>1750</v>
      </c>
      <c r="C348" s="8">
        <v>1.7061161805</v>
      </c>
      <c r="D348" s="9">
        <v>0.72399999999999998</v>
      </c>
      <c r="E348" s="9">
        <v>54.65</v>
      </c>
      <c r="F348" s="9">
        <v>1.8</v>
      </c>
      <c r="G348" s="9">
        <v>0.47799999999999998</v>
      </c>
      <c r="H348" s="6">
        <v>0</v>
      </c>
      <c r="I348" s="9">
        <f t="shared" si="148"/>
        <v>1.26</v>
      </c>
      <c r="J348" s="9">
        <f t="shared" si="149"/>
        <v>0.23899999999999999</v>
      </c>
      <c r="K348" s="6">
        <v>2603</v>
      </c>
      <c r="L348" s="6">
        <f t="shared" si="140"/>
        <v>5.6254347056142748</v>
      </c>
      <c r="M348" s="6">
        <f t="shared" si="141"/>
        <v>6939</v>
      </c>
      <c r="N348" s="6">
        <f t="shared" si="142"/>
        <v>19</v>
      </c>
      <c r="O348" s="11">
        <f t="shared" si="143"/>
        <v>3.7</v>
      </c>
    </row>
    <row r="349" spans="1:15">
      <c r="A349" s="6" t="s">
        <v>58</v>
      </c>
      <c r="B349" s="6">
        <v>3300</v>
      </c>
      <c r="C349" s="8">
        <v>5.6216693900000003E-2</v>
      </c>
      <c r="D349" s="9">
        <v>0.4</v>
      </c>
      <c r="E349" s="9">
        <v>54.65</v>
      </c>
      <c r="F349" s="9">
        <v>1.2</v>
      </c>
      <c r="G349" s="9">
        <v>6.4000000000000001E-2</v>
      </c>
      <c r="H349" s="6">
        <v>1</v>
      </c>
      <c r="I349" s="9">
        <f t="shared" ref="I349:I354" si="150">F349</f>
        <v>1.2</v>
      </c>
      <c r="J349" s="9">
        <f t="shared" ref="J349:J354" si="151">G349</f>
        <v>6.4000000000000001E-2</v>
      </c>
      <c r="K349" s="6">
        <v>47</v>
      </c>
      <c r="L349" s="6">
        <f t="shared" si="140"/>
        <v>0.10240807738783335</v>
      </c>
      <c r="M349" s="6">
        <f t="shared" si="141"/>
        <v>126</v>
      </c>
      <c r="N349" s="6">
        <f t="shared" si="142"/>
        <v>0</v>
      </c>
      <c r="O349" s="11">
        <f t="shared" si="143"/>
        <v>0</v>
      </c>
    </row>
    <row r="350" spans="1:15">
      <c r="A350" s="6" t="s">
        <v>58</v>
      </c>
      <c r="B350" s="6">
        <v>3300</v>
      </c>
      <c r="C350" s="8">
        <v>0.13521702429999999</v>
      </c>
      <c r="D350" s="9">
        <v>0.4</v>
      </c>
      <c r="E350" s="9">
        <v>54.65</v>
      </c>
      <c r="F350" s="9">
        <v>1.2</v>
      </c>
      <c r="G350" s="9">
        <v>6.4000000000000001E-2</v>
      </c>
      <c r="H350" s="6">
        <v>1</v>
      </c>
      <c r="I350" s="9">
        <f t="shared" si="150"/>
        <v>1.2</v>
      </c>
      <c r="J350" s="9">
        <f t="shared" si="151"/>
        <v>6.4000000000000001E-2</v>
      </c>
      <c r="K350" s="6">
        <v>114</v>
      </c>
      <c r="L350" s="6">
        <f t="shared" si="140"/>
        <v>0.24632034593316665</v>
      </c>
      <c r="M350" s="6">
        <f t="shared" si="141"/>
        <v>304</v>
      </c>
      <c r="N350" s="6">
        <f t="shared" si="142"/>
        <v>1</v>
      </c>
      <c r="O350" s="11">
        <f t="shared" si="143"/>
        <v>0</v>
      </c>
    </row>
    <row r="351" spans="1:15">
      <c r="A351" s="6" t="s">
        <v>58</v>
      </c>
      <c r="B351" s="6">
        <v>3300</v>
      </c>
      <c r="C351" s="8">
        <v>0.27959387949999998</v>
      </c>
      <c r="D351" s="9">
        <v>0.4</v>
      </c>
      <c r="E351" s="9">
        <v>54.65</v>
      </c>
      <c r="F351" s="9">
        <v>1.2</v>
      </c>
      <c r="G351" s="9">
        <v>6.4000000000000001E-2</v>
      </c>
      <c r="H351" s="6">
        <v>1</v>
      </c>
      <c r="I351" s="9">
        <f t="shared" si="150"/>
        <v>1.2</v>
      </c>
      <c r="J351" s="9">
        <f t="shared" si="151"/>
        <v>6.4000000000000001E-2</v>
      </c>
      <c r="K351" s="6">
        <v>236</v>
      </c>
      <c r="L351" s="6">
        <f t="shared" si="140"/>
        <v>0.50932685048916659</v>
      </c>
      <c r="M351" s="6">
        <f t="shared" si="141"/>
        <v>628</v>
      </c>
      <c r="N351" s="6">
        <f t="shared" si="142"/>
        <v>2</v>
      </c>
      <c r="O351" s="11">
        <f t="shared" si="143"/>
        <v>0.1</v>
      </c>
    </row>
    <row r="352" spans="1:15">
      <c r="A352" s="6" t="s">
        <v>58</v>
      </c>
      <c r="B352" s="6">
        <v>3300</v>
      </c>
      <c r="C352" s="8">
        <v>4.1052694700000003E-2</v>
      </c>
      <c r="D352" s="9">
        <v>0.4</v>
      </c>
      <c r="E352" s="9">
        <v>54.65</v>
      </c>
      <c r="F352" s="9">
        <v>1.2</v>
      </c>
      <c r="G352" s="9">
        <v>6.4000000000000001E-2</v>
      </c>
      <c r="H352" s="6">
        <v>1</v>
      </c>
      <c r="I352" s="9">
        <f t="shared" si="150"/>
        <v>1.2</v>
      </c>
      <c r="J352" s="9">
        <f t="shared" si="151"/>
        <v>6.4000000000000001E-2</v>
      </c>
      <c r="K352" s="6">
        <v>35</v>
      </c>
      <c r="L352" s="6">
        <f t="shared" si="140"/>
        <v>7.4784325511833338E-2</v>
      </c>
      <c r="M352" s="6">
        <f t="shared" si="141"/>
        <v>92</v>
      </c>
      <c r="N352" s="6">
        <f t="shared" si="142"/>
        <v>0</v>
      </c>
      <c r="O352" s="11">
        <f t="shared" si="143"/>
        <v>0</v>
      </c>
    </row>
    <row r="353" spans="1:15">
      <c r="A353" s="6" t="s">
        <v>58</v>
      </c>
      <c r="B353" s="6">
        <v>3300</v>
      </c>
      <c r="C353" s="8">
        <v>1.3763094223000001</v>
      </c>
      <c r="D353" s="9">
        <v>0.4</v>
      </c>
      <c r="E353" s="9">
        <v>54.65</v>
      </c>
      <c r="F353" s="9">
        <v>1.2</v>
      </c>
      <c r="G353" s="9">
        <v>6.4000000000000001E-2</v>
      </c>
      <c r="H353" s="6">
        <v>1</v>
      </c>
      <c r="I353" s="9">
        <f t="shared" si="150"/>
        <v>1.2</v>
      </c>
      <c r="J353" s="9">
        <f t="shared" si="151"/>
        <v>6.4000000000000001E-2</v>
      </c>
      <c r="K353" s="6">
        <v>1160</v>
      </c>
      <c r="L353" s="6">
        <f t="shared" si="140"/>
        <v>2.507176997623167</v>
      </c>
      <c r="M353" s="6">
        <f t="shared" si="141"/>
        <v>3093</v>
      </c>
      <c r="N353" s="6">
        <f t="shared" si="142"/>
        <v>8</v>
      </c>
      <c r="O353" s="11">
        <f t="shared" si="143"/>
        <v>0.4</v>
      </c>
    </row>
    <row r="354" spans="1:15">
      <c r="A354" s="6" t="s">
        <v>58</v>
      </c>
      <c r="B354" s="6">
        <v>1750</v>
      </c>
      <c r="C354" s="8">
        <v>2.0081269333999998</v>
      </c>
      <c r="D354" s="9">
        <v>0.72399999999999998</v>
      </c>
      <c r="E354" s="9">
        <v>54.65</v>
      </c>
      <c r="F354" s="9">
        <v>1.8</v>
      </c>
      <c r="G354" s="9">
        <v>0.47799999999999998</v>
      </c>
      <c r="H354" s="6">
        <v>1</v>
      </c>
      <c r="I354" s="9">
        <f t="shared" si="150"/>
        <v>1.8</v>
      </c>
      <c r="J354" s="9">
        <f t="shared" si="151"/>
        <v>0.47799999999999998</v>
      </c>
      <c r="K354" s="6">
        <v>6091</v>
      </c>
      <c r="L354" s="6">
        <f t="shared" si="140"/>
        <v>6.6212295935887022</v>
      </c>
      <c r="M354" s="6">
        <f t="shared" si="141"/>
        <v>8167</v>
      </c>
      <c r="N354" s="6">
        <f t="shared" si="142"/>
        <v>32</v>
      </c>
      <c r="O354" s="11">
        <f t="shared" si="143"/>
        <v>8.6</v>
      </c>
    </row>
    <row r="355" spans="1:15">
      <c r="A355" s="6" t="s">
        <v>58</v>
      </c>
      <c r="B355" s="6">
        <v>1750</v>
      </c>
      <c r="C355" s="8">
        <v>1.1174363717</v>
      </c>
      <c r="D355" s="9">
        <v>0.76800000000000002</v>
      </c>
      <c r="E355" s="9">
        <v>54.65</v>
      </c>
      <c r="F355" s="9">
        <v>1.8</v>
      </c>
      <c r="G355" s="9">
        <v>0.47799999999999998</v>
      </c>
      <c r="H355" s="6">
        <v>0</v>
      </c>
      <c r="I355" s="9">
        <f>0.7*F355</f>
        <v>1.26</v>
      </c>
      <c r="J355" s="9">
        <f>0.5*G355</f>
        <v>0.23899999999999999</v>
      </c>
      <c r="K355" s="6">
        <v>1808</v>
      </c>
      <c r="L355" s="6">
        <f t="shared" si="140"/>
        <v>3.9083454536579203</v>
      </c>
      <c r="M355" s="6">
        <f t="shared" si="141"/>
        <v>4821</v>
      </c>
      <c r="N355" s="6">
        <f t="shared" si="142"/>
        <v>13</v>
      </c>
      <c r="O355" s="11">
        <f t="shared" si="143"/>
        <v>2.5</v>
      </c>
    </row>
    <row r="356" spans="1:15">
      <c r="A356" s="6" t="s">
        <v>58</v>
      </c>
      <c r="B356" s="6">
        <v>1750</v>
      </c>
      <c r="C356" s="8">
        <v>0.1441951806</v>
      </c>
      <c r="D356" s="9">
        <v>0.76800000000000002</v>
      </c>
      <c r="E356" s="9">
        <v>54.65</v>
      </c>
      <c r="F356" s="9">
        <v>1.8</v>
      </c>
      <c r="G356" s="9">
        <v>0.47799999999999998</v>
      </c>
      <c r="H356" s="6">
        <v>1</v>
      </c>
      <c r="I356" s="9">
        <f t="shared" ref="I356:I358" si="152">F356</f>
        <v>1.8</v>
      </c>
      <c r="J356" s="9">
        <f t="shared" ref="J356:J358" si="153">G356</f>
        <v>0.47799999999999998</v>
      </c>
      <c r="K356" s="6">
        <v>233</v>
      </c>
      <c r="L356" s="6">
        <f t="shared" si="140"/>
        <v>0.50433706366656006</v>
      </c>
      <c r="M356" s="6">
        <f t="shared" si="141"/>
        <v>622</v>
      </c>
      <c r="N356" s="6">
        <f t="shared" si="142"/>
        <v>2</v>
      </c>
      <c r="O356" s="11">
        <f t="shared" si="143"/>
        <v>0.7</v>
      </c>
    </row>
    <row r="357" spans="1:15">
      <c r="A357" s="6" t="s">
        <v>58</v>
      </c>
      <c r="B357" s="6">
        <v>1750</v>
      </c>
      <c r="C357" s="8">
        <v>5.5851800000000004E-4</v>
      </c>
      <c r="D357" s="9">
        <v>0.76800000000000002</v>
      </c>
      <c r="E357" s="9">
        <v>54.65</v>
      </c>
      <c r="F357" s="9">
        <v>1.8</v>
      </c>
      <c r="G357" s="9">
        <v>0.47799999999999998</v>
      </c>
      <c r="H357" s="6">
        <v>1</v>
      </c>
      <c r="I357" s="9">
        <f t="shared" si="152"/>
        <v>1.8</v>
      </c>
      <c r="J357" s="9">
        <f t="shared" si="153"/>
        <v>0.47799999999999998</v>
      </c>
      <c r="K357" s="6">
        <v>1</v>
      </c>
      <c r="L357" s="6">
        <f t="shared" si="140"/>
        <v>1.9534725568000001E-3</v>
      </c>
      <c r="M357" s="6">
        <f t="shared" si="141"/>
        <v>2</v>
      </c>
      <c r="N357" s="6">
        <f t="shared" si="142"/>
        <v>0</v>
      </c>
      <c r="O357" s="11">
        <f t="shared" si="143"/>
        <v>0</v>
      </c>
    </row>
    <row r="358" spans="1:15">
      <c r="A358" s="6" t="s">
        <v>58</v>
      </c>
      <c r="B358" s="6">
        <v>1750</v>
      </c>
      <c r="C358" s="8">
        <v>0.21453997380000001</v>
      </c>
      <c r="D358" s="9">
        <v>0.72399999999999998</v>
      </c>
      <c r="E358" s="9">
        <v>54.65</v>
      </c>
      <c r="F358" s="9">
        <v>1.8</v>
      </c>
      <c r="G358" s="9">
        <v>0.47799999999999998</v>
      </c>
      <c r="H358" s="6">
        <v>1</v>
      </c>
      <c r="I358" s="9">
        <f t="shared" si="152"/>
        <v>1.8</v>
      </c>
      <c r="J358" s="9">
        <f t="shared" si="153"/>
        <v>0.47799999999999998</v>
      </c>
      <c r="K358" s="6">
        <v>327</v>
      </c>
      <c r="L358" s="6">
        <f t="shared" si="140"/>
        <v>0.70738477727959015</v>
      </c>
      <c r="M358" s="6">
        <f t="shared" si="141"/>
        <v>873</v>
      </c>
      <c r="N358" s="6">
        <f t="shared" si="142"/>
        <v>3</v>
      </c>
      <c r="O358" s="11">
        <f t="shared" si="143"/>
        <v>0.9</v>
      </c>
    </row>
    <row r="359" spans="1:15">
      <c r="A359" s="6" t="s">
        <v>58</v>
      </c>
      <c r="B359" s="6">
        <v>1750</v>
      </c>
      <c r="C359" s="8">
        <v>2.3329373772999999</v>
      </c>
      <c r="D359" s="9">
        <v>0.72399999999999998</v>
      </c>
      <c r="E359" s="9">
        <v>54.65</v>
      </c>
      <c r="F359" s="9">
        <v>1.8</v>
      </c>
      <c r="G359" s="9">
        <v>0.47799999999999998</v>
      </c>
      <c r="H359" s="6">
        <v>0</v>
      </c>
      <c r="I359" s="9">
        <f>0.7*F359</f>
        <v>1.26</v>
      </c>
      <c r="J359" s="9">
        <f>0.5*G359</f>
        <v>0.23899999999999999</v>
      </c>
      <c r="K359" s="6">
        <v>3559</v>
      </c>
      <c r="L359" s="6">
        <f t="shared" si="140"/>
        <v>7.6922000027231823</v>
      </c>
      <c r="M359" s="6">
        <f t="shared" si="141"/>
        <v>9488</v>
      </c>
      <c r="N359" s="6">
        <f t="shared" si="142"/>
        <v>26</v>
      </c>
      <c r="O359" s="11">
        <f t="shared" si="143"/>
        <v>5</v>
      </c>
    </row>
    <row r="360" spans="1:15">
      <c r="A360" s="6" t="s">
        <v>58</v>
      </c>
      <c r="B360" s="6">
        <v>1750</v>
      </c>
      <c r="C360" s="8">
        <v>1.1806421E-3</v>
      </c>
      <c r="D360" s="9">
        <v>0.76800000000000002</v>
      </c>
      <c r="E360" s="9">
        <v>54.65</v>
      </c>
      <c r="F360" s="9">
        <v>1.8</v>
      </c>
      <c r="G360" s="9">
        <v>0.47799999999999998</v>
      </c>
      <c r="H360" s="6">
        <v>1</v>
      </c>
      <c r="I360" s="9">
        <f t="shared" ref="I360" si="154">F360</f>
        <v>1.8</v>
      </c>
      <c r="J360" s="9">
        <f t="shared" ref="J360" si="155">G360</f>
        <v>0.47799999999999998</v>
      </c>
      <c r="K360" s="6">
        <v>2</v>
      </c>
      <c r="L360" s="6">
        <f t="shared" si="140"/>
        <v>4.1294138089600007E-3</v>
      </c>
      <c r="M360" s="6">
        <f t="shared" si="141"/>
        <v>5</v>
      </c>
      <c r="N360" s="6">
        <f t="shared" si="142"/>
        <v>0</v>
      </c>
      <c r="O360" s="11">
        <f t="shared" si="143"/>
        <v>0</v>
      </c>
    </row>
    <row r="361" spans="1:15">
      <c r="A361" s="6" t="s">
        <v>58</v>
      </c>
      <c r="B361" s="6">
        <v>1750</v>
      </c>
      <c r="C361" s="8">
        <v>0.24158338160000001</v>
      </c>
      <c r="D361" s="9">
        <v>0.76800000000000002</v>
      </c>
      <c r="E361" s="9">
        <v>54.65</v>
      </c>
      <c r="F361" s="9">
        <v>1.8</v>
      </c>
      <c r="G361" s="9">
        <v>0.47799999999999998</v>
      </c>
      <c r="H361" s="6">
        <v>0</v>
      </c>
      <c r="I361" s="9">
        <f>0.7*F361</f>
        <v>1.26</v>
      </c>
      <c r="J361" s="9">
        <f>0.5*G361</f>
        <v>0.23899999999999999</v>
      </c>
      <c r="K361" s="6">
        <v>391</v>
      </c>
      <c r="L361" s="6">
        <f t="shared" si="140"/>
        <v>0.84496203548416016</v>
      </c>
      <c r="M361" s="6">
        <f t="shared" si="141"/>
        <v>1042</v>
      </c>
      <c r="N361" s="6">
        <f t="shared" si="142"/>
        <v>3</v>
      </c>
      <c r="O361" s="11">
        <f t="shared" si="143"/>
        <v>0.5</v>
      </c>
    </row>
    <row r="362" spans="1:15">
      <c r="A362" s="6" t="s">
        <v>58</v>
      </c>
      <c r="B362" s="6">
        <v>3300</v>
      </c>
      <c r="C362" s="8">
        <v>9.8024994200000007E-2</v>
      </c>
      <c r="D362" s="9">
        <v>0.4</v>
      </c>
      <c r="E362" s="9">
        <v>54.65</v>
      </c>
      <c r="F362" s="9">
        <v>1.2</v>
      </c>
      <c r="G362" s="9">
        <v>6.4000000000000001E-2</v>
      </c>
      <c r="H362" s="6">
        <v>1</v>
      </c>
      <c r="I362" s="9">
        <f t="shared" ref="I362:I364" si="156">F362</f>
        <v>1.2</v>
      </c>
      <c r="J362" s="9">
        <f t="shared" ref="J362:J364" si="157">G362</f>
        <v>6.4000000000000001E-2</v>
      </c>
      <c r="K362" s="6">
        <v>83</v>
      </c>
      <c r="L362" s="6">
        <f t="shared" si="140"/>
        <v>0.17856886443433337</v>
      </c>
      <c r="M362" s="6">
        <f t="shared" si="141"/>
        <v>220</v>
      </c>
      <c r="N362" s="6">
        <f t="shared" si="142"/>
        <v>1</v>
      </c>
      <c r="O362" s="11">
        <f t="shared" si="143"/>
        <v>0</v>
      </c>
    </row>
    <row r="363" spans="1:15">
      <c r="A363" s="6" t="s">
        <v>58</v>
      </c>
      <c r="B363" s="6">
        <v>3300</v>
      </c>
      <c r="C363" s="8">
        <v>0.21300377400000001</v>
      </c>
      <c r="D363" s="9">
        <v>0.4</v>
      </c>
      <c r="E363" s="9">
        <v>54.65</v>
      </c>
      <c r="F363" s="9">
        <v>1.2</v>
      </c>
      <c r="G363" s="9">
        <v>6.4000000000000001E-2</v>
      </c>
      <c r="H363" s="6">
        <v>1</v>
      </c>
      <c r="I363" s="9">
        <f t="shared" si="156"/>
        <v>1.2</v>
      </c>
      <c r="J363" s="9">
        <f t="shared" si="157"/>
        <v>6.4000000000000001E-2</v>
      </c>
      <c r="K363" s="6">
        <v>180</v>
      </c>
      <c r="L363" s="6">
        <f t="shared" si="140"/>
        <v>0.38802187497000001</v>
      </c>
      <c r="M363" s="6">
        <f t="shared" si="141"/>
        <v>479</v>
      </c>
      <c r="N363" s="6">
        <f t="shared" si="142"/>
        <v>1</v>
      </c>
      <c r="O363" s="11">
        <f t="shared" si="143"/>
        <v>0.1</v>
      </c>
    </row>
    <row r="364" spans="1:15">
      <c r="A364" s="6" t="s">
        <v>58</v>
      </c>
      <c r="B364" s="6">
        <v>3300</v>
      </c>
      <c r="C364" s="8">
        <v>3.1656825000000001E-3</v>
      </c>
      <c r="D364" s="9">
        <v>0.4</v>
      </c>
      <c r="E364" s="9">
        <v>54.65</v>
      </c>
      <c r="F364" s="9">
        <v>1.2</v>
      </c>
      <c r="G364" s="9">
        <v>6.4000000000000001E-2</v>
      </c>
      <c r="H364" s="6">
        <v>1</v>
      </c>
      <c r="I364" s="9">
        <f t="shared" si="156"/>
        <v>1.2</v>
      </c>
      <c r="J364" s="9">
        <f t="shared" si="157"/>
        <v>6.4000000000000001E-2</v>
      </c>
      <c r="K364" s="6">
        <v>3</v>
      </c>
      <c r="L364" s="6">
        <f t="shared" si="140"/>
        <v>5.7668182875000003E-3</v>
      </c>
      <c r="M364" s="6">
        <f t="shared" si="141"/>
        <v>7</v>
      </c>
      <c r="N364" s="6">
        <f t="shared" si="142"/>
        <v>0</v>
      </c>
      <c r="O364" s="11">
        <f t="shared" si="143"/>
        <v>0</v>
      </c>
    </row>
    <row r="365" spans="1:15">
      <c r="A365" s="6" t="s">
        <v>58</v>
      </c>
      <c r="B365" s="6">
        <v>1750</v>
      </c>
      <c r="C365" s="8">
        <v>0.22940270169999999</v>
      </c>
      <c r="D365" s="9">
        <v>0.72399999999999998</v>
      </c>
      <c r="E365" s="9">
        <v>54.65</v>
      </c>
      <c r="F365" s="9">
        <v>1.8</v>
      </c>
      <c r="G365" s="9">
        <v>0.47799999999999998</v>
      </c>
      <c r="H365" s="6">
        <v>0</v>
      </c>
      <c r="I365" s="9">
        <f t="shared" ref="I365:I366" si="158">0.7*F365</f>
        <v>1.26</v>
      </c>
      <c r="J365" s="9">
        <f t="shared" ref="J365:J366" si="159">0.5*G365</f>
        <v>0.23899999999999999</v>
      </c>
      <c r="K365" s="6">
        <v>350</v>
      </c>
      <c r="L365" s="6">
        <f t="shared" si="140"/>
        <v>0.75639041142360164</v>
      </c>
      <c r="M365" s="6">
        <f t="shared" si="141"/>
        <v>933</v>
      </c>
      <c r="N365" s="6">
        <f t="shared" si="142"/>
        <v>3</v>
      </c>
      <c r="O365" s="11">
        <f t="shared" si="143"/>
        <v>0.5</v>
      </c>
    </row>
    <row r="366" spans="1:15">
      <c r="A366" s="6" t="s">
        <v>58</v>
      </c>
      <c r="B366" s="6">
        <v>1750</v>
      </c>
      <c r="C366" s="8">
        <v>3.0333223499999999E-2</v>
      </c>
      <c r="D366" s="9">
        <v>0.76800000000000002</v>
      </c>
      <c r="E366" s="9">
        <v>54.65</v>
      </c>
      <c r="F366" s="9">
        <v>1.8</v>
      </c>
      <c r="G366" s="9">
        <v>0.47799999999999998</v>
      </c>
      <c r="H366" s="6">
        <v>0</v>
      </c>
      <c r="I366" s="9">
        <f t="shared" si="158"/>
        <v>1.26</v>
      </c>
      <c r="J366" s="9">
        <f t="shared" si="159"/>
        <v>0.23899999999999999</v>
      </c>
      <c r="K366" s="6">
        <v>49</v>
      </c>
      <c r="L366" s="6">
        <f t="shared" si="140"/>
        <v>0.10609348251360001</v>
      </c>
      <c r="M366" s="6">
        <f t="shared" si="141"/>
        <v>131</v>
      </c>
      <c r="N366" s="6">
        <f t="shared" si="142"/>
        <v>0</v>
      </c>
      <c r="O366" s="11">
        <f t="shared" si="143"/>
        <v>0.1</v>
      </c>
    </row>
    <row r="367" spans="1:15">
      <c r="A367" s="6" t="s">
        <v>58</v>
      </c>
      <c r="B367" s="6">
        <v>3100</v>
      </c>
      <c r="C367" s="8">
        <v>0.41001815250000001</v>
      </c>
      <c r="D367" s="9">
        <v>0.41099999999999998</v>
      </c>
      <c r="E367" s="9">
        <v>54.65</v>
      </c>
      <c r="F367" s="9">
        <v>1.2</v>
      </c>
      <c r="G367" s="9">
        <v>6.4000000000000001E-2</v>
      </c>
      <c r="H367" s="6">
        <v>1</v>
      </c>
      <c r="I367" s="9">
        <f t="shared" ref="I367:I373" si="160">F367</f>
        <v>1.2</v>
      </c>
      <c r="J367" s="9">
        <f t="shared" ref="J367:J373" si="161">G367</f>
        <v>6.4000000000000001E-2</v>
      </c>
      <c r="K367" s="6">
        <v>3343</v>
      </c>
      <c r="L367" s="6">
        <f t="shared" si="140"/>
        <v>0.7674566021687812</v>
      </c>
      <c r="M367" s="6">
        <f t="shared" si="141"/>
        <v>947</v>
      </c>
      <c r="N367" s="6">
        <f t="shared" si="142"/>
        <v>3</v>
      </c>
      <c r="O367" s="11">
        <f t="shared" si="143"/>
        <v>0.1</v>
      </c>
    </row>
    <row r="368" spans="1:15">
      <c r="A368" s="6" t="s">
        <v>58</v>
      </c>
      <c r="B368" s="6">
        <v>3300</v>
      </c>
      <c r="C368" s="8">
        <v>0.1048662413</v>
      </c>
      <c r="D368" s="9">
        <v>0.4</v>
      </c>
      <c r="E368" s="9">
        <v>54.65</v>
      </c>
      <c r="F368" s="9">
        <v>1.2</v>
      </c>
      <c r="G368" s="9">
        <v>6.4000000000000001E-2</v>
      </c>
      <c r="H368" s="6">
        <v>1</v>
      </c>
      <c r="I368" s="9">
        <f t="shared" si="160"/>
        <v>1.2</v>
      </c>
      <c r="J368" s="9">
        <f t="shared" si="161"/>
        <v>6.4000000000000001E-2</v>
      </c>
      <c r="K368" s="6">
        <v>88</v>
      </c>
      <c r="L368" s="6">
        <f t="shared" si="140"/>
        <v>0.19103133623483334</v>
      </c>
      <c r="M368" s="6">
        <f t="shared" si="141"/>
        <v>236</v>
      </c>
      <c r="N368" s="6">
        <f t="shared" si="142"/>
        <v>1</v>
      </c>
      <c r="O368" s="11">
        <f t="shared" si="143"/>
        <v>0</v>
      </c>
    </row>
    <row r="369" spans="1:15">
      <c r="A369" s="6" t="s">
        <v>58</v>
      </c>
      <c r="B369" s="6">
        <v>1750</v>
      </c>
      <c r="C369" s="8">
        <v>4.5505657800000002E-2</v>
      </c>
      <c r="D369" s="9">
        <v>0.72399999999999998</v>
      </c>
      <c r="E369" s="9">
        <v>54.65</v>
      </c>
      <c r="F369" s="9">
        <v>1.8</v>
      </c>
      <c r="G369" s="9">
        <v>0.47799999999999998</v>
      </c>
      <c r="H369" s="6">
        <v>1</v>
      </c>
      <c r="I369" s="9">
        <f t="shared" si="160"/>
        <v>1.8</v>
      </c>
      <c r="J369" s="9">
        <f t="shared" si="161"/>
        <v>0.47799999999999998</v>
      </c>
      <c r="K369" s="6">
        <v>69</v>
      </c>
      <c r="L369" s="6">
        <f t="shared" si="140"/>
        <v>0.15004201332579001</v>
      </c>
      <c r="M369" s="6">
        <f t="shared" si="141"/>
        <v>185</v>
      </c>
      <c r="N369" s="6">
        <f t="shared" si="142"/>
        <v>1</v>
      </c>
      <c r="O369" s="11">
        <f t="shared" si="143"/>
        <v>0.2</v>
      </c>
    </row>
    <row r="370" spans="1:15">
      <c r="A370" s="6" t="s">
        <v>58</v>
      </c>
      <c r="B370" s="6">
        <v>1750</v>
      </c>
      <c r="C370" s="8">
        <v>0.14402834079999999</v>
      </c>
      <c r="D370" s="9">
        <v>0.76800000000000002</v>
      </c>
      <c r="E370" s="9">
        <v>54.65</v>
      </c>
      <c r="F370" s="9">
        <v>1.8</v>
      </c>
      <c r="G370" s="9">
        <v>0.47799999999999998</v>
      </c>
      <c r="H370" s="6">
        <v>1</v>
      </c>
      <c r="I370" s="9">
        <f t="shared" si="160"/>
        <v>1.8</v>
      </c>
      <c r="J370" s="9">
        <f t="shared" si="161"/>
        <v>0.47799999999999998</v>
      </c>
      <c r="K370" s="6">
        <v>233</v>
      </c>
      <c r="L370" s="6">
        <f t="shared" si="140"/>
        <v>0.50375352478208002</v>
      </c>
      <c r="M370" s="6">
        <f t="shared" si="141"/>
        <v>621</v>
      </c>
      <c r="N370" s="6">
        <f t="shared" si="142"/>
        <v>2</v>
      </c>
      <c r="O370" s="11">
        <f t="shared" si="143"/>
        <v>0.7</v>
      </c>
    </row>
    <row r="371" spans="1:15">
      <c r="A371" s="6" t="s">
        <v>58</v>
      </c>
      <c r="B371" s="6">
        <v>1750</v>
      </c>
      <c r="C371" s="8">
        <v>7.9664764099999993E-2</v>
      </c>
      <c r="D371" s="9">
        <v>0.72399999999999998</v>
      </c>
      <c r="E371" s="9">
        <v>54.65</v>
      </c>
      <c r="F371" s="9">
        <v>1.8</v>
      </c>
      <c r="G371" s="9">
        <v>0.47799999999999998</v>
      </c>
      <c r="H371" s="6">
        <v>1</v>
      </c>
      <c r="I371" s="9">
        <f t="shared" si="160"/>
        <v>1.8</v>
      </c>
      <c r="J371" s="9">
        <f t="shared" si="161"/>
        <v>0.47799999999999998</v>
      </c>
      <c r="K371" s="6">
        <v>122</v>
      </c>
      <c r="L371" s="6">
        <f t="shared" si="140"/>
        <v>0.2626719879365883</v>
      </c>
      <c r="M371" s="6">
        <f t="shared" si="141"/>
        <v>324</v>
      </c>
      <c r="N371" s="6">
        <f t="shared" si="142"/>
        <v>1</v>
      </c>
      <c r="O371" s="11">
        <f t="shared" si="143"/>
        <v>0.3</v>
      </c>
    </row>
    <row r="372" spans="1:15">
      <c r="A372" s="6" t="s">
        <v>58</v>
      </c>
      <c r="B372" s="6">
        <v>3300</v>
      </c>
      <c r="C372" s="8">
        <v>7.5377807517999997</v>
      </c>
      <c r="D372" s="9">
        <v>0.4</v>
      </c>
      <c r="E372" s="9">
        <v>54.65</v>
      </c>
      <c r="F372" s="9">
        <v>1.2</v>
      </c>
      <c r="G372" s="9">
        <v>6.4000000000000001E-2</v>
      </c>
      <c r="H372" s="6">
        <v>1</v>
      </c>
      <c r="I372" s="9">
        <f t="shared" si="160"/>
        <v>1.2</v>
      </c>
      <c r="J372" s="9">
        <f t="shared" si="161"/>
        <v>6.4000000000000001E-2</v>
      </c>
      <c r="K372" s="6">
        <v>6353</v>
      </c>
      <c r="L372" s="6">
        <f t="shared" si="140"/>
        <v>13.731323936195665</v>
      </c>
      <c r="M372" s="6">
        <f t="shared" si="141"/>
        <v>16937</v>
      </c>
      <c r="N372" s="6">
        <f t="shared" si="142"/>
        <v>45</v>
      </c>
      <c r="O372" s="11">
        <f t="shared" si="143"/>
        <v>2.4</v>
      </c>
    </row>
    <row r="373" spans="1:15">
      <c r="A373" s="6" t="s">
        <v>58</v>
      </c>
      <c r="B373" s="6">
        <v>3300</v>
      </c>
      <c r="C373" s="8">
        <v>0.83807237440000004</v>
      </c>
      <c r="D373" s="9">
        <v>0.4</v>
      </c>
      <c r="E373" s="9">
        <v>54.65</v>
      </c>
      <c r="F373" s="9">
        <v>1.2</v>
      </c>
      <c r="G373" s="9">
        <v>6.4000000000000001E-2</v>
      </c>
      <c r="H373" s="6">
        <v>1</v>
      </c>
      <c r="I373" s="9">
        <f t="shared" si="160"/>
        <v>1.2</v>
      </c>
      <c r="J373" s="9">
        <f t="shared" si="161"/>
        <v>6.4000000000000001E-2</v>
      </c>
      <c r="K373" s="6">
        <v>706</v>
      </c>
      <c r="L373" s="6">
        <f t="shared" si="140"/>
        <v>1.5266885086986666</v>
      </c>
      <c r="M373" s="6">
        <f t="shared" si="141"/>
        <v>1883</v>
      </c>
      <c r="N373" s="6">
        <f t="shared" si="142"/>
        <v>5</v>
      </c>
      <c r="O373" s="11">
        <f t="shared" si="143"/>
        <v>0.3</v>
      </c>
    </row>
    <row r="374" spans="1:15">
      <c r="A374" s="6" t="s">
        <v>58</v>
      </c>
      <c r="B374" s="6">
        <v>1750</v>
      </c>
      <c r="C374" s="8">
        <v>0.15840263369999999</v>
      </c>
      <c r="D374" s="9">
        <v>0.76800000000000002</v>
      </c>
      <c r="E374" s="9">
        <v>54.65</v>
      </c>
      <c r="F374" s="9">
        <v>1.8</v>
      </c>
      <c r="G374" s="9">
        <v>0.47799999999999998</v>
      </c>
      <c r="H374" s="6">
        <v>0</v>
      </c>
      <c r="I374" s="9">
        <f>0.7*F374</f>
        <v>1.26</v>
      </c>
      <c r="J374" s="9">
        <f>0.5*G374</f>
        <v>0.23899999999999999</v>
      </c>
      <c r="K374" s="6">
        <v>256</v>
      </c>
      <c r="L374" s="6">
        <f t="shared" si="140"/>
        <v>0.55402905162911997</v>
      </c>
      <c r="M374" s="6">
        <f t="shared" si="141"/>
        <v>683</v>
      </c>
      <c r="N374" s="6">
        <f t="shared" si="142"/>
        <v>2</v>
      </c>
      <c r="O374" s="11">
        <f t="shared" si="143"/>
        <v>0.4</v>
      </c>
    </row>
    <row r="375" spans="1:15">
      <c r="A375" s="6" t="s">
        <v>58</v>
      </c>
      <c r="B375" s="6">
        <v>3300</v>
      </c>
      <c r="C375" s="8">
        <v>6.3249586400000002E-2</v>
      </c>
      <c r="D375" s="9">
        <v>0.4</v>
      </c>
      <c r="E375" s="9">
        <v>54.65</v>
      </c>
      <c r="F375" s="9">
        <v>1.2</v>
      </c>
      <c r="G375" s="9">
        <v>6.4000000000000001E-2</v>
      </c>
      <c r="H375" s="6">
        <v>1</v>
      </c>
      <c r="I375" s="9">
        <f t="shared" ref="I375:I403" si="162">F375</f>
        <v>1.2</v>
      </c>
      <c r="J375" s="9">
        <f t="shared" ref="J375:J403" si="163">G375</f>
        <v>6.4000000000000001E-2</v>
      </c>
      <c r="K375" s="6">
        <v>53</v>
      </c>
      <c r="L375" s="6">
        <f t="shared" si="140"/>
        <v>0.11521966322533334</v>
      </c>
      <c r="M375" s="6">
        <f t="shared" si="141"/>
        <v>142</v>
      </c>
      <c r="N375" s="6">
        <f t="shared" si="142"/>
        <v>0</v>
      </c>
      <c r="O375" s="11">
        <f t="shared" si="143"/>
        <v>0</v>
      </c>
    </row>
    <row r="376" spans="1:15">
      <c r="A376" s="6" t="s">
        <v>58</v>
      </c>
      <c r="B376" s="6">
        <v>1750</v>
      </c>
      <c r="C376" s="8">
        <v>8.254454E-2</v>
      </c>
      <c r="D376" s="9">
        <v>0.76800000000000002</v>
      </c>
      <c r="E376" s="9">
        <v>54.65</v>
      </c>
      <c r="F376" s="9">
        <v>1.8</v>
      </c>
      <c r="G376" s="9">
        <v>0.47799999999999998</v>
      </c>
      <c r="H376" s="6">
        <v>1</v>
      </c>
      <c r="I376" s="9">
        <f t="shared" si="162"/>
        <v>1.8</v>
      </c>
      <c r="J376" s="9">
        <f t="shared" si="163"/>
        <v>0.47799999999999998</v>
      </c>
      <c r="K376" s="6">
        <v>134</v>
      </c>
      <c r="L376" s="6">
        <f t="shared" si="140"/>
        <v>0.28870778310400003</v>
      </c>
      <c r="M376" s="6">
        <f t="shared" si="141"/>
        <v>356</v>
      </c>
      <c r="N376" s="6">
        <f t="shared" si="142"/>
        <v>1</v>
      </c>
      <c r="O376" s="11">
        <f t="shared" si="143"/>
        <v>0.4</v>
      </c>
    </row>
    <row r="377" spans="1:15">
      <c r="A377" s="6" t="s">
        <v>58</v>
      </c>
      <c r="B377" s="6">
        <v>3300</v>
      </c>
      <c r="C377" s="8">
        <v>1.8552185513999999</v>
      </c>
      <c r="D377" s="9">
        <v>0.4</v>
      </c>
      <c r="E377" s="9">
        <v>54.65</v>
      </c>
      <c r="F377" s="9">
        <v>1.2</v>
      </c>
      <c r="G377" s="9">
        <v>6.4000000000000001E-2</v>
      </c>
      <c r="H377" s="6">
        <v>1</v>
      </c>
      <c r="I377" s="9">
        <f t="shared" si="162"/>
        <v>1.2</v>
      </c>
      <c r="J377" s="9">
        <f t="shared" si="163"/>
        <v>6.4000000000000001E-2</v>
      </c>
      <c r="K377" s="6">
        <v>1564</v>
      </c>
      <c r="L377" s="6">
        <f t="shared" si="140"/>
        <v>3.3795897944669999</v>
      </c>
      <c r="M377" s="6">
        <f t="shared" si="141"/>
        <v>4169</v>
      </c>
      <c r="N377" s="6">
        <f t="shared" si="142"/>
        <v>11</v>
      </c>
      <c r="O377" s="11">
        <f t="shared" si="143"/>
        <v>0.6</v>
      </c>
    </row>
    <row r="378" spans="1:15">
      <c r="A378" s="6" t="s">
        <v>58</v>
      </c>
      <c r="B378" s="6">
        <v>1750</v>
      </c>
      <c r="C378" s="8">
        <v>7.7583375999999999E-3</v>
      </c>
      <c r="D378" s="9">
        <v>0.76800000000000002</v>
      </c>
      <c r="E378" s="9">
        <v>54.65</v>
      </c>
      <c r="F378" s="9">
        <v>1.8</v>
      </c>
      <c r="G378" s="9">
        <v>0.47799999999999998</v>
      </c>
      <c r="H378" s="6">
        <v>1</v>
      </c>
      <c r="I378" s="9">
        <f t="shared" si="162"/>
        <v>1.8</v>
      </c>
      <c r="J378" s="9">
        <f t="shared" si="163"/>
        <v>0.47799999999999998</v>
      </c>
      <c r="K378" s="6">
        <v>13</v>
      </c>
      <c r="L378" s="6">
        <f t="shared" si="140"/>
        <v>2.7135561589760004E-2</v>
      </c>
      <c r="M378" s="6">
        <f t="shared" si="141"/>
        <v>33</v>
      </c>
      <c r="N378" s="6">
        <f t="shared" si="142"/>
        <v>0</v>
      </c>
      <c r="O378" s="11">
        <f t="shared" si="143"/>
        <v>0</v>
      </c>
    </row>
    <row r="379" spans="1:15">
      <c r="A379" s="6" t="s">
        <v>58</v>
      </c>
      <c r="B379" s="6">
        <v>1750</v>
      </c>
      <c r="C379" s="8">
        <v>7.8678816400000004E-2</v>
      </c>
      <c r="D379" s="9">
        <v>0.72399999999999998</v>
      </c>
      <c r="E379" s="9">
        <v>54.65</v>
      </c>
      <c r="F379" s="9">
        <v>1.8</v>
      </c>
      <c r="G379" s="9">
        <v>0.47799999999999998</v>
      </c>
      <c r="H379" s="6">
        <v>1</v>
      </c>
      <c r="I379" s="9">
        <f t="shared" si="162"/>
        <v>1.8</v>
      </c>
      <c r="J379" s="9">
        <f t="shared" si="163"/>
        <v>0.47799999999999998</v>
      </c>
      <c r="K379" s="6">
        <v>120</v>
      </c>
      <c r="L379" s="6">
        <f t="shared" si="140"/>
        <v>0.2594211047476867</v>
      </c>
      <c r="M379" s="6">
        <f t="shared" si="141"/>
        <v>320</v>
      </c>
      <c r="N379" s="6">
        <f t="shared" si="142"/>
        <v>1</v>
      </c>
      <c r="O379" s="11">
        <f t="shared" si="143"/>
        <v>0.3</v>
      </c>
    </row>
    <row r="380" spans="1:15">
      <c r="A380" s="6" t="s">
        <v>58</v>
      </c>
      <c r="B380" s="6">
        <v>1750</v>
      </c>
      <c r="C380" s="8">
        <v>8.2108931199999999E-2</v>
      </c>
      <c r="D380" s="9">
        <v>0.76800000000000002</v>
      </c>
      <c r="E380" s="9">
        <v>54.65</v>
      </c>
      <c r="F380" s="9">
        <v>1.8</v>
      </c>
      <c r="G380" s="9">
        <v>0.47799999999999998</v>
      </c>
      <c r="H380" s="6">
        <v>1</v>
      </c>
      <c r="I380" s="9">
        <f t="shared" si="162"/>
        <v>1.8</v>
      </c>
      <c r="J380" s="9">
        <f t="shared" si="163"/>
        <v>0.47799999999999998</v>
      </c>
      <c r="K380" s="6">
        <v>133</v>
      </c>
      <c r="L380" s="6">
        <f t="shared" si="140"/>
        <v>0.28718419776512</v>
      </c>
      <c r="M380" s="6">
        <f t="shared" si="141"/>
        <v>354</v>
      </c>
      <c r="N380" s="6">
        <f t="shared" si="142"/>
        <v>1</v>
      </c>
      <c r="O380" s="11">
        <f t="shared" si="143"/>
        <v>0.4</v>
      </c>
    </row>
    <row r="381" spans="1:15">
      <c r="A381" s="6" t="s">
        <v>58</v>
      </c>
      <c r="B381" s="6">
        <v>1750</v>
      </c>
      <c r="C381" s="8">
        <v>2.50402258E-2</v>
      </c>
      <c r="D381" s="9">
        <v>0.72399999999999998</v>
      </c>
      <c r="E381" s="9">
        <v>54.65</v>
      </c>
      <c r="F381" s="9">
        <v>1.8</v>
      </c>
      <c r="G381" s="9">
        <v>0.47799999999999998</v>
      </c>
      <c r="H381" s="6">
        <v>1</v>
      </c>
      <c r="I381" s="9">
        <f t="shared" si="162"/>
        <v>1.8</v>
      </c>
      <c r="J381" s="9">
        <f t="shared" si="163"/>
        <v>0.47799999999999998</v>
      </c>
      <c r="K381" s="6">
        <v>38</v>
      </c>
      <c r="L381" s="6">
        <f t="shared" si="140"/>
        <v>8.256304984485667E-2</v>
      </c>
      <c r="M381" s="6">
        <f t="shared" si="141"/>
        <v>102</v>
      </c>
      <c r="N381" s="6">
        <f t="shared" si="142"/>
        <v>0</v>
      </c>
      <c r="O381" s="11">
        <f t="shared" si="143"/>
        <v>0.1</v>
      </c>
    </row>
    <row r="382" spans="1:15">
      <c r="A382" s="6" t="s">
        <v>58</v>
      </c>
      <c r="B382" s="6">
        <v>1750</v>
      </c>
      <c r="C382" s="8">
        <v>2.49809961E-2</v>
      </c>
      <c r="D382" s="9">
        <v>0.72399999999999998</v>
      </c>
      <c r="E382" s="9">
        <v>54.65</v>
      </c>
      <c r="F382" s="9">
        <v>1.8</v>
      </c>
      <c r="G382" s="9">
        <v>0.47799999999999998</v>
      </c>
      <c r="H382" s="6">
        <v>1</v>
      </c>
      <c r="I382" s="9">
        <f t="shared" si="162"/>
        <v>1.8</v>
      </c>
      <c r="J382" s="9">
        <f t="shared" si="163"/>
        <v>0.47799999999999998</v>
      </c>
      <c r="K382" s="6">
        <v>38</v>
      </c>
      <c r="L382" s="6">
        <f t="shared" si="140"/>
        <v>8.2367756690854999E-2</v>
      </c>
      <c r="M382" s="6">
        <f t="shared" si="141"/>
        <v>102</v>
      </c>
      <c r="N382" s="6">
        <f t="shared" si="142"/>
        <v>0</v>
      </c>
      <c r="O382" s="11">
        <f t="shared" si="143"/>
        <v>0.1</v>
      </c>
    </row>
    <row r="383" spans="1:15">
      <c r="A383" s="6" t="s">
        <v>58</v>
      </c>
      <c r="B383" s="6">
        <v>1750</v>
      </c>
      <c r="C383" s="8">
        <v>3.0633794499999999E-2</v>
      </c>
      <c r="D383" s="9">
        <v>0.76800000000000002</v>
      </c>
      <c r="E383" s="9">
        <v>54.65</v>
      </c>
      <c r="F383" s="9">
        <v>1.8</v>
      </c>
      <c r="G383" s="9">
        <v>0.47799999999999998</v>
      </c>
      <c r="H383" s="6">
        <v>1</v>
      </c>
      <c r="I383" s="9">
        <f t="shared" si="162"/>
        <v>1.8</v>
      </c>
      <c r="J383" s="9">
        <f t="shared" si="163"/>
        <v>0.47799999999999998</v>
      </c>
      <c r="K383" s="6">
        <v>50</v>
      </c>
      <c r="L383" s="6">
        <f t="shared" si="140"/>
        <v>0.10714475964320001</v>
      </c>
      <c r="M383" s="6">
        <f t="shared" si="141"/>
        <v>132</v>
      </c>
      <c r="N383" s="6">
        <f t="shared" si="142"/>
        <v>1</v>
      </c>
      <c r="O383" s="11">
        <f t="shared" si="143"/>
        <v>0.1</v>
      </c>
    </row>
    <row r="384" spans="1:15">
      <c r="A384" s="6" t="s">
        <v>58</v>
      </c>
      <c r="B384" s="6">
        <v>3300</v>
      </c>
      <c r="C384" s="8">
        <v>1.4460348414999999</v>
      </c>
      <c r="D384" s="9">
        <v>0.4</v>
      </c>
      <c r="E384" s="9">
        <v>54.65</v>
      </c>
      <c r="F384" s="9">
        <v>1.2</v>
      </c>
      <c r="G384" s="9">
        <v>6.4000000000000001E-2</v>
      </c>
      <c r="H384" s="6">
        <v>1</v>
      </c>
      <c r="I384" s="9">
        <f t="shared" si="162"/>
        <v>1.2</v>
      </c>
      <c r="J384" s="9">
        <f t="shared" si="163"/>
        <v>6.4000000000000001E-2</v>
      </c>
      <c r="K384" s="6">
        <v>1219</v>
      </c>
      <c r="L384" s="6">
        <f t="shared" si="140"/>
        <v>2.6341934695991664</v>
      </c>
      <c r="M384" s="6">
        <f t="shared" si="141"/>
        <v>3249</v>
      </c>
      <c r="N384" s="6">
        <f t="shared" si="142"/>
        <v>9</v>
      </c>
      <c r="O384" s="11">
        <f t="shared" si="143"/>
        <v>0.5</v>
      </c>
    </row>
    <row r="385" spans="1:15">
      <c r="A385" s="6" t="s">
        <v>58</v>
      </c>
      <c r="B385" s="6">
        <v>3300</v>
      </c>
      <c r="C385" s="8">
        <v>2.2807472735999998</v>
      </c>
      <c r="D385" s="9">
        <v>0.4</v>
      </c>
      <c r="E385" s="9">
        <v>54.65</v>
      </c>
      <c r="F385" s="9">
        <v>1.2</v>
      </c>
      <c r="G385" s="9">
        <v>6.4000000000000001E-2</v>
      </c>
      <c r="H385" s="6">
        <v>1</v>
      </c>
      <c r="I385" s="9">
        <f t="shared" si="162"/>
        <v>1.2</v>
      </c>
      <c r="J385" s="9">
        <f t="shared" si="163"/>
        <v>6.4000000000000001E-2</v>
      </c>
      <c r="K385" s="6">
        <v>1922</v>
      </c>
      <c r="L385" s="6">
        <f t="shared" si="140"/>
        <v>4.1547612834079999</v>
      </c>
      <c r="M385" s="6">
        <f t="shared" si="141"/>
        <v>5125</v>
      </c>
      <c r="N385" s="6">
        <f t="shared" si="142"/>
        <v>14</v>
      </c>
      <c r="O385" s="11">
        <f t="shared" si="143"/>
        <v>0.7</v>
      </c>
    </row>
    <row r="386" spans="1:15">
      <c r="A386" s="6" t="s">
        <v>58</v>
      </c>
      <c r="B386" s="6">
        <v>3300</v>
      </c>
      <c r="C386" s="8">
        <v>3.307542588</v>
      </c>
      <c r="D386" s="9">
        <v>0.4</v>
      </c>
      <c r="E386" s="9">
        <v>54.65</v>
      </c>
      <c r="F386" s="9">
        <v>1.2</v>
      </c>
      <c r="G386" s="9">
        <v>6.4000000000000001E-2</v>
      </c>
      <c r="H386" s="6">
        <v>1</v>
      </c>
      <c r="I386" s="9">
        <f t="shared" si="162"/>
        <v>1.2</v>
      </c>
      <c r="J386" s="9">
        <f t="shared" si="163"/>
        <v>6.4000000000000001E-2</v>
      </c>
      <c r="K386" s="6">
        <v>2788</v>
      </c>
      <c r="L386" s="6">
        <f t="shared" si="140"/>
        <v>6.0252400811400006</v>
      </c>
      <c r="M386" s="6">
        <f t="shared" si="141"/>
        <v>7432</v>
      </c>
      <c r="N386" s="6">
        <f t="shared" si="142"/>
        <v>20</v>
      </c>
      <c r="O386" s="11">
        <f t="shared" si="143"/>
        <v>1</v>
      </c>
    </row>
    <row r="387" spans="1:15">
      <c r="A387" s="6" t="s">
        <v>58</v>
      </c>
      <c r="B387" s="6">
        <v>3300</v>
      </c>
      <c r="C387" s="8">
        <v>0.21498497690000001</v>
      </c>
      <c r="D387" s="9">
        <v>0.4</v>
      </c>
      <c r="E387" s="9">
        <v>54.65</v>
      </c>
      <c r="F387" s="9">
        <v>1.2</v>
      </c>
      <c r="G387" s="9">
        <v>6.4000000000000001E-2</v>
      </c>
      <c r="H387" s="6">
        <v>1</v>
      </c>
      <c r="I387" s="9">
        <f t="shared" si="162"/>
        <v>1.2</v>
      </c>
      <c r="J387" s="9">
        <f t="shared" si="163"/>
        <v>6.4000000000000001E-2</v>
      </c>
      <c r="K387" s="6">
        <v>181</v>
      </c>
      <c r="L387" s="6">
        <f t="shared" ref="L387:L450" si="164">(E387*D387*C387)/12</f>
        <v>0.39163096625283339</v>
      </c>
      <c r="M387" s="6">
        <f t="shared" ref="M387:M450" si="165">ROUND(E387*D387*C387*102.79,0)</f>
        <v>483</v>
      </c>
      <c r="N387" s="6">
        <f t="shared" ref="N387:N450" si="166">ROUND(I387*M387*0.002205,0)</f>
        <v>1</v>
      </c>
      <c r="O387" s="11">
        <f t="shared" ref="O387:O450" si="167">ROUND(J387*M387*0.002205,1)</f>
        <v>0.1</v>
      </c>
    </row>
    <row r="388" spans="1:15">
      <c r="A388" s="6" t="s">
        <v>58</v>
      </c>
      <c r="B388" s="6">
        <v>3100</v>
      </c>
      <c r="C388" s="8">
        <v>0.1915094866</v>
      </c>
      <c r="D388" s="9">
        <v>0.41099999999999998</v>
      </c>
      <c r="E388" s="9">
        <v>54.65</v>
      </c>
      <c r="F388" s="9">
        <v>1.2</v>
      </c>
      <c r="G388" s="9">
        <v>6.4000000000000001E-2</v>
      </c>
      <c r="H388" s="6">
        <v>1</v>
      </c>
      <c r="I388" s="9">
        <f t="shared" si="162"/>
        <v>1.2</v>
      </c>
      <c r="J388" s="9">
        <f t="shared" si="163"/>
        <v>6.4000000000000001E-2</v>
      </c>
      <c r="K388" s="6">
        <v>4084</v>
      </c>
      <c r="L388" s="6">
        <f t="shared" si="164"/>
        <v>0.35846027541213243</v>
      </c>
      <c r="M388" s="6">
        <f t="shared" si="165"/>
        <v>442</v>
      </c>
      <c r="N388" s="6">
        <f t="shared" si="166"/>
        <v>1</v>
      </c>
      <c r="O388" s="11">
        <f t="shared" si="167"/>
        <v>0.1</v>
      </c>
    </row>
    <row r="389" spans="1:15">
      <c r="A389" s="6" t="s">
        <v>58</v>
      </c>
      <c r="B389" s="6">
        <v>3300</v>
      </c>
      <c r="C389" s="8">
        <v>6.3732416900000005E-2</v>
      </c>
      <c r="D389" s="9">
        <v>0.4</v>
      </c>
      <c r="E389" s="9">
        <v>54.65</v>
      </c>
      <c r="F389" s="9">
        <v>1.2</v>
      </c>
      <c r="G389" s="9">
        <v>6.4000000000000001E-2</v>
      </c>
      <c r="H389" s="6">
        <v>1</v>
      </c>
      <c r="I389" s="9">
        <f t="shared" si="162"/>
        <v>1.2</v>
      </c>
      <c r="J389" s="9">
        <f t="shared" si="163"/>
        <v>6.4000000000000001E-2</v>
      </c>
      <c r="K389" s="6">
        <v>54</v>
      </c>
      <c r="L389" s="6">
        <f t="shared" si="164"/>
        <v>0.11609921945283334</v>
      </c>
      <c r="M389" s="6">
        <f t="shared" si="165"/>
        <v>143</v>
      </c>
      <c r="N389" s="6">
        <f t="shared" si="166"/>
        <v>0</v>
      </c>
      <c r="O389" s="11">
        <f t="shared" si="167"/>
        <v>0</v>
      </c>
    </row>
    <row r="390" spans="1:15">
      <c r="A390" s="6" t="s">
        <v>58</v>
      </c>
      <c r="B390" s="6">
        <v>1750</v>
      </c>
      <c r="C390" s="8">
        <v>1.461551566</v>
      </c>
      <c r="D390" s="9">
        <v>0.76800000000000002</v>
      </c>
      <c r="E390" s="9">
        <v>54.65</v>
      </c>
      <c r="F390" s="9">
        <v>1.8</v>
      </c>
      <c r="G390" s="9">
        <v>0.47799999999999998</v>
      </c>
      <c r="H390" s="6">
        <v>1</v>
      </c>
      <c r="I390" s="9">
        <f t="shared" si="162"/>
        <v>1.8</v>
      </c>
      <c r="J390" s="9">
        <f t="shared" si="163"/>
        <v>0.47799999999999998</v>
      </c>
      <c r="K390" s="6">
        <v>3773</v>
      </c>
      <c r="L390" s="6">
        <f t="shared" si="164"/>
        <v>5.1119227572415999</v>
      </c>
      <c r="M390" s="6">
        <f t="shared" si="165"/>
        <v>6305</v>
      </c>
      <c r="N390" s="6">
        <f t="shared" si="166"/>
        <v>25</v>
      </c>
      <c r="O390" s="11">
        <f t="shared" si="167"/>
        <v>6.6</v>
      </c>
    </row>
    <row r="391" spans="1:15">
      <c r="A391" s="6" t="s">
        <v>58</v>
      </c>
      <c r="B391" s="6">
        <v>3300</v>
      </c>
      <c r="C391" s="8">
        <v>2.1091785082999999</v>
      </c>
      <c r="D391" s="9">
        <v>0.4</v>
      </c>
      <c r="E391" s="9">
        <v>54.65</v>
      </c>
      <c r="F391" s="9">
        <v>1.2</v>
      </c>
      <c r="G391" s="9">
        <v>6.4000000000000001E-2</v>
      </c>
      <c r="H391" s="6">
        <v>1</v>
      </c>
      <c r="I391" s="9">
        <f t="shared" si="162"/>
        <v>1.2</v>
      </c>
      <c r="J391" s="9">
        <f t="shared" si="163"/>
        <v>6.4000000000000001E-2</v>
      </c>
      <c r="K391" s="6">
        <v>1778</v>
      </c>
      <c r="L391" s="6">
        <f t="shared" si="164"/>
        <v>3.8422201826198332</v>
      </c>
      <c r="M391" s="6">
        <f t="shared" si="165"/>
        <v>4739</v>
      </c>
      <c r="N391" s="6">
        <f t="shared" si="166"/>
        <v>13</v>
      </c>
      <c r="O391" s="11">
        <f t="shared" si="167"/>
        <v>0.7</v>
      </c>
    </row>
    <row r="392" spans="1:15">
      <c r="A392" s="6" t="s">
        <v>58</v>
      </c>
      <c r="B392" s="6">
        <v>3300</v>
      </c>
      <c r="C392" s="8">
        <v>4.2213692999999997E-3</v>
      </c>
      <c r="D392" s="9">
        <v>0.4</v>
      </c>
      <c r="E392" s="9">
        <v>54.65</v>
      </c>
      <c r="F392" s="9">
        <v>1.2</v>
      </c>
      <c r="G392" s="9">
        <v>6.4000000000000001E-2</v>
      </c>
      <c r="H392" s="6">
        <v>1</v>
      </c>
      <c r="I392" s="9">
        <f t="shared" si="162"/>
        <v>1.2</v>
      </c>
      <c r="J392" s="9">
        <f t="shared" si="163"/>
        <v>6.4000000000000001E-2</v>
      </c>
      <c r="K392" s="6">
        <v>4</v>
      </c>
      <c r="L392" s="6">
        <f t="shared" si="164"/>
        <v>7.6899277414999995E-3</v>
      </c>
      <c r="M392" s="6">
        <f t="shared" si="165"/>
        <v>9</v>
      </c>
      <c r="N392" s="6">
        <f t="shared" si="166"/>
        <v>0</v>
      </c>
      <c r="O392" s="11">
        <f t="shared" si="167"/>
        <v>0</v>
      </c>
    </row>
    <row r="393" spans="1:15">
      <c r="A393" s="6" t="s">
        <v>58</v>
      </c>
      <c r="B393" s="6">
        <v>3300</v>
      </c>
      <c r="C393" s="8">
        <v>5.3559320799999997E-2</v>
      </c>
      <c r="D393" s="9">
        <v>0.4</v>
      </c>
      <c r="E393" s="9">
        <v>54.65</v>
      </c>
      <c r="F393" s="9">
        <v>1.2</v>
      </c>
      <c r="G393" s="9">
        <v>6.4000000000000001E-2</v>
      </c>
      <c r="H393" s="6">
        <v>1</v>
      </c>
      <c r="I393" s="9">
        <f t="shared" si="162"/>
        <v>1.2</v>
      </c>
      <c r="J393" s="9">
        <f t="shared" si="163"/>
        <v>6.4000000000000001E-2</v>
      </c>
      <c r="K393" s="6">
        <v>45</v>
      </c>
      <c r="L393" s="6">
        <f t="shared" si="164"/>
        <v>9.7567229390666657E-2</v>
      </c>
      <c r="M393" s="6">
        <f t="shared" si="165"/>
        <v>120</v>
      </c>
      <c r="N393" s="6">
        <f t="shared" si="166"/>
        <v>0</v>
      </c>
      <c r="O393" s="11">
        <f t="shared" si="167"/>
        <v>0</v>
      </c>
    </row>
    <row r="394" spans="1:15">
      <c r="A394" s="6" t="s">
        <v>58</v>
      </c>
      <c r="B394" s="6">
        <v>4340</v>
      </c>
      <c r="C394" s="8">
        <v>8.4659656900000005E-2</v>
      </c>
      <c r="D394" s="9">
        <v>0.41299999999999998</v>
      </c>
      <c r="E394" s="9">
        <v>54.65</v>
      </c>
      <c r="F394" s="9">
        <v>0.7</v>
      </c>
      <c r="G394" s="9">
        <v>0.09</v>
      </c>
      <c r="H394" s="6">
        <v>1</v>
      </c>
      <c r="I394" s="9">
        <f t="shared" si="162"/>
        <v>0.7</v>
      </c>
      <c r="J394" s="9">
        <f t="shared" si="163"/>
        <v>0.09</v>
      </c>
      <c r="K394" s="6">
        <v>74</v>
      </c>
      <c r="L394" s="6">
        <f t="shared" si="164"/>
        <v>0.15923387942321707</v>
      </c>
      <c r="M394" s="6">
        <f t="shared" si="165"/>
        <v>196</v>
      </c>
      <c r="N394" s="6">
        <f t="shared" si="166"/>
        <v>0</v>
      </c>
      <c r="O394" s="11">
        <f t="shared" si="167"/>
        <v>0</v>
      </c>
    </row>
    <row r="395" spans="1:15">
      <c r="A395" s="6" t="s">
        <v>58</v>
      </c>
      <c r="B395" s="6">
        <v>4340</v>
      </c>
      <c r="C395" s="8">
        <v>1.7946651632999999</v>
      </c>
      <c r="D395" s="9">
        <v>0.41299999999999998</v>
      </c>
      <c r="E395" s="9">
        <v>54.65</v>
      </c>
      <c r="F395" s="9">
        <v>0.7</v>
      </c>
      <c r="G395" s="9">
        <v>0.09</v>
      </c>
      <c r="H395" s="6">
        <v>1</v>
      </c>
      <c r="I395" s="9">
        <f t="shared" si="162"/>
        <v>0.7</v>
      </c>
      <c r="J395" s="9">
        <f t="shared" si="163"/>
        <v>0.09</v>
      </c>
      <c r="K395" s="6">
        <v>1562</v>
      </c>
      <c r="L395" s="6">
        <f t="shared" si="164"/>
        <v>3.3755333612503731</v>
      </c>
      <c r="M395" s="6">
        <f t="shared" si="165"/>
        <v>4164</v>
      </c>
      <c r="N395" s="6">
        <f t="shared" si="166"/>
        <v>6</v>
      </c>
      <c r="O395" s="11">
        <f t="shared" si="167"/>
        <v>0.8</v>
      </c>
    </row>
    <row r="396" spans="1:15">
      <c r="A396" s="6" t="s">
        <v>58</v>
      </c>
      <c r="B396" s="6">
        <v>4340</v>
      </c>
      <c r="C396" s="8">
        <v>2.4428695236000002</v>
      </c>
      <c r="D396" s="9">
        <v>0.41299999999999998</v>
      </c>
      <c r="E396" s="9">
        <v>54.65</v>
      </c>
      <c r="F396" s="9">
        <v>0.7</v>
      </c>
      <c r="G396" s="9">
        <v>0.09</v>
      </c>
      <c r="H396" s="6">
        <v>1</v>
      </c>
      <c r="I396" s="9">
        <f t="shared" si="162"/>
        <v>0.7</v>
      </c>
      <c r="J396" s="9">
        <f t="shared" si="163"/>
        <v>0.09</v>
      </c>
      <c r="K396" s="6">
        <v>2126</v>
      </c>
      <c r="L396" s="6">
        <f t="shared" si="164"/>
        <v>4.5947220365781352</v>
      </c>
      <c r="M396" s="6">
        <f t="shared" si="165"/>
        <v>5667</v>
      </c>
      <c r="N396" s="6">
        <f t="shared" si="166"/>
        <v>9</v>
      </c>
      <c r="O396" s="11">
        <f t="shared" si="167"/>
        <v>1.1000000000000001</v>
      </c>
    </row>
    <row r="397" spans="1:15">
      <c r="A397" s="6" t="s">
        <v>58</v>
      </c>
      <c r="B397" s="6">
        <v>4340</v>
      </c>
      <c r="C397" s="8">
        <v>0.15061716019999999</v>
      </c>
      <c r="D397" s="9">
        <v>0.41299999999999998</v>
      </c>
      <c r="E397" s="9">
        <v>54.65</v>
      </c>
      <c r="F397" s="9">
        <v>0.7</v>
      </c>
      <c r="G397" s="9">
        <v>0.09</v>
      </c>
      <c r="H397" s="6">
        <v>1</v>
      </c>
      <c r="I397" s="9">
        <f t="shared" si="162"/>
        <v>0.7</v>
      </c>
      <c r="J397" s="9">
        <f t="shared" si="163"/>
        <v>0.09</v>
      </c>
      <c r="K397" s="6">
        <v>131</v>
      </c>
      <c r="L397" s="6">
        <f t="shared" si="164"/>
        <v>0.28329142361967413</v>
      </c>
      <c r="M397" s="6">
        <f t="shared" si="165"/>
        <v>349</v>
      </c>
      <c r="N397" s="6">
        <f t="shared" si="166"/>
        <v>1</v>
      </c>
      <c r="O397" s="11">
        <f t="shared" si="167"/>
        <v>0.1</v>
      </c>
    </row>
    <row r="398" spans="1:15">
      <c r="A398" s="6" t="s">
        <v>58</v>
      </c>
      <c r="B398" s="6">
        <v>4340</v>
      </c>
      <c r="C398" s="8">
        <v>0.35912072890000002</v>
      </c>
      <c r="D398" s="9">
        <v>0.41299999999999998</v>
      </c>
      <c r="E398" s="9">
        <v>54.65</v>
      </c>
      <c r="F398" s="9">
        <v>0.7</v>
      </c>
      <c r="G398" s="9">
        <v>0.09</v>
      </c>
      <c r="H398" s="6">
        <v>1</v>
      </c>
      <c r="I398" s="9">
        <f t="shared" si="162"/>
        <v>0.7</v>
      </c>
      <c r="J398" s="9">
        <f t="shared" si="163"/>
        <v>0.09</v>
      </c>
      <c r="K398" s="6">
        <v>313</v>
      </c>
      <c r="L398" s="6">
        <f t="shared" si="164"/>
        <v>0.67545970463341698</v>
      </c>
      <c r="M398" s="6">
        <f t="shared" si="165"/>
        <v>833</v>
      </c>
      <c r="N398" s="6">
        <f t="shared" si="166"/>
        <v>1</v>
      </c>
      <c r="O398" s="11">
        <f t="shared" si="167"/>
        <v>0.2</v>
      </c>
    </row>
    <row r="399" spans="1:15">
      <c r="A399" s="6" t="s">
        <v>58</v>
      </c>
      <c r="B399" s="6">
        <v>3300</v>
      </c>
      <c r="C399" s="8">
        <v>0.22514883099999999</v>
      </c>
      <c r="D399" s="9">
        <v>0.4</v>
      </c>
      <c r="E399" s="9">
        <v>54.65</v>
      </c>
      <c r="F399" s="9">
        <v>1.2</v>
      </c>
      <c r="G399" s="9">
        <v>6.4000000000000001E-2</v>
      </c>
      <c r="H399" s="6">
        <v>1</v>
      </c>
      <c r="I399" s="9">
        <f t="shared" si="162"/>
        <v>1.2</v>
      </c>
      <c r="J399" s="9">
        <f t="shared" si="163"/>
        <v>6.4000000000000001E-2</v>
      </c>
      <c r="K399" s="6">
        <v>190</v>
      </c>
      <c r="L399" s="6">
        <f t="shared" si="164"/>
        <v>0.4101461204716666</v>
      </c>
      <c r="M399" s="6">
        <f t="shared" si="165"/>
        <v>506</v>
      </c>
      <c r="N399" s="6">
        <f t="shared" si="166"/>
        <v>1</v>
      </c>
      <c r="O399" s="11">
        <f t="shared" si="167"/>
        <v>0.1</v>
      </c>
    </row>
    <row r="400" spans="1:15">
      <c r="A400" s="6" t="s">
        <v>58</v>
      </c>
      <c r="B400" s="6">
        <v>3300</v>
      </c>
      <c r="C400" s="8">
        <v>3.3285070855000001</v>
      </c>
      <c r="D400" s="9">
        <v>0.4</v>
      </c>
      <c r="E400" s="9">
        <v>54.65</v>
      </c>
      <c r="F400" s="9">
        <v>1.2</v>
      </c>
      <c r="G400" s="9">
        <v>6.4000000000000001E-2</v>
      </c>
      <c r="H400" s="6">
        <v>1</v>
      </c>
      <c r="I400" s="9">
        <f t="shared" si="162"/>
        <v>1.2</v>
      </c>
      <c r="J400" s="9">
        <f t="shared" si="163"/>
        <v>6.4000000000000001E-2</v>
      </c>
      <c r="K400" s="6">
        <v>2805</v>
      </c>
      <c r="L400" s="6">
        <f t="shared" si="164"/>
        <v>6.0634304074191663</v>
      </c>
      <c r="M400" s="6">
        <f t="shared" si="165"/>
        <v>7479</v>
      </c>
      <c r="N400" s="6">
        <f t="shared" si="166"/>
        <v>20</v>
      </c>
      <c r="O400" s="11">
        <f t="shared" si="167"/>
        <v>1.1000000000000001</v>
      </c>
    </row>
    <row r="401" spans="1:15">
      <c r="A401" s="6" t="s">
        <v>58</v>
      </c>
      <c r="B401" s="6">
        <v>3300</v>
      </c>
      <c r="C401" s="8">
        <v>4.8840229999999997E-4</v>
      </c>
      <c r="D401" s="9">
        <v>0.4</v>
      </c>
      <c r="E401" s="9">
        <v>54.65</v>
      </c>
      <c r="F401" s="9">
        <v>1.2</v>
      </c>
      <c r="G401" s="9">
        <v>6.4000000000000001E-2</v>
      </c>
      <c r="H401" s="6">
        <v>1</v>
      </c>
      <c r="I401" s="9">
        <f t="shared" si="162"/>
        <v>1.2</v>
      </c>
      <c r="J401" s="9">
        <f t="shared" si="163"/>
        <v>6.4000000000000001E-2</v>
      </c>
      <c r="K401" s="6">
        <v>0</v>
      </c>
      <c r="L401" s="6">
        <f t="shared" si="164"/>
        <v>8.8970618983333328E-4</v>
      </c>
      <c r="M401" s="6">
        <f t="shared" si="165"/>
        <v>1</v>
      </c>
      <c r="N401" s="6">
        <f t="shared" si="166"/>
        <v>0</v>
      </c>
      <c r="O401" s="11">
        <f t="shared" si="167"/>
        <v>0</v>
      </c>
    </row>
    <row r="402" spans="1:15">
      <c r="A402" s="6" t="s">
        <v>58</v>
      </c>
      <c r="B402" s="6">
        <v>1750</v>
      </c>
      <c r="C402" s="8">
        <v>8.8060218100000004E-2</v>
      </c>
      <c r="D402" s="9">
        <v>0.76800000000000002</v>
      </c>
      <c r="E402" s="9">
        <v>54.65</v>
      </c>
      <c r="F402" s="9">
        <v>1.8</v>
      </c>
      <c r="G402" s="9">
        <v>0.47799999999999998</v>
      </c>
      <c r="H402" s="6">
        <v>1</v>
      </c>
      <c r="I402" s="9">
        <f t="shared" si="162"/>
        <v>1.8</v>
      </c>
      <c r="J402" s="9">
        <f t="shared" si="163"/>
        <v>0.47799999999999998</v>
      </c>
      <c r="K402" s="6">
        <v>142</v>
      </c>
      <c r="L402" s="6">
        <f t="shared" si="164"/>
        <v>0.30799941882656007</v>
      </c>
      <c r="M402" s="6">
        <f t="shared" si="165"/>
        <v>380</v>
      </c>
      <c r="N402" s="6">
        <f t="shared" si="166"/>
        <v>2</v>
      </c>
      <c r="O402" s="11">
        <f t="shared" si="167"/>
        <v>0.4</v>
      </c>
    </row>
    <row r="403" spans="1:15">
      <c r="A403" s="6" t="s">
        <v>58</v>
      </c>
      <c r="B403" s="6">
        <v>1750</v>
      </c>
      <c r="C403" s="8">
        <v>3.2446814241999999</v>
      </c>
      <c r="D403" s="9">
        <v>0.72399999999999998</v>
      </c>
      <c r="E403" s="9">
        <v>54.65</v>
      </c>
      <c r="F403" s="9">
        <v>1.8</v>
      </c>
      <c r="G403" s="9">
        <v>0.47799999999999998</v>
      </c>
      <c r="H403" s="6">
        <v>1</v>
      </c>
      <c r="I403" s="9">
        <f t="shared" si="162"/>
        <v>1.8</v>
      </c>
      <c r="J403" s="9">
        <f t="shared" si="163"/>
        <v>0.47799999999999998</v>
      </c>
      <c r="K403" s="6">
        <v>4950</v>
      </c>
      <c r="L403" s="6">
        <f t="shared" si="164"/>
        <v>10.698417669895976</v>
      </c>
      <c r="M403" s="6">
        <f t="shared" si="165"/>
        <v>13196</v>
      </c>
      <c r="N403" s="6">
        <f t="shared" si="166"/>
        <v>52</v>
      </c>
      <c r="O403" s="11">
        <f t="shared" si="167"/>
        <v>13.9</v>
      </c>
    </row>
    <row r="404" spans="1:15">
      <c r="A404" s="6" t="s">
        <v>58</v>
      </c>
      <c r="B404" s="6">
        <v>1750</v>
      </c>
      <c r="C404" s="8">
        <v>0.56508464150000004</v>
      </c>
      <c r="D404" s="9">
        <v>0.72399999999999998</v>
      </c>
      <c r="E404" s="9">
        <v>54.65</v>
      </c>
      <c r="F404" s="9">
        <v>1.8</v>
      </c>
      <c r="G404" s="9">
        <v>0.47799999999999998</v>
      </c>
      <c r="H404" s="6">
        <v>0</v>
      </c>
      <c r="I404" s="9">
        <f>0.7*F404</f>
        <v>1.26</v>
      </c>
      <c r="J404" s="9">
        <f>0.5*G404</f>
        <v>0.23899999999999999</v>
      </c>
      <c r="K404" s="6">
        <v>862</v>
      </c>
      <c r="L404" s="6">
        <f t="shared" si="164"/>
        <v>1.8632064980311585</v>
      </c>
      <c r="M404" s="6">
        <f t="shared" si="165"/>
        <v>2298</v>
      </c>
      <c r="N404" s="6">
        <f t="shared" si="166"/>
        <v>6</v>
      </c>
      <c r="O404" s="11">
        <f t="shared" si="167"/>
        <v>1.2</v>
      </c>
    </row>
    <row r="405" spans="1:15">
      <c r="A405" s="6" t="s">
        <v>58</v>
      </c>
      <c r="B405" s="6">
        <v>3100</v>
      </c>
      <c r="C405" s="8">
        <v>0.52262508350000003</v>
      </c>
      <c r="D405" s="9">
        <v>0.41099999999999998</v>
      </c>
      <c r="E405" s="9">
        <v>54.65</v>
      </c>
      <c r="F405" s="9">
        <v>1.2</v>
      </c>
      <c r="G405" s="9">
        <v>6.4000000000000001E-2</v>
      </c>
      <c r="H405" s="6">
        <v>1</v>
      </c>
      <c r="I405" s="9">
        <f t="shared" ref="I405" si="168">F405</f>
        <v>1.2</v>
      </c>
      <c r="J405" s="9">
        <f t="shared" ref="J405" si="169">G405</f>
        <v>6.4000000000000001E-2</v>
      </c>
      <c r="K405" s="6">
        <v>1482</v>
      </c>
      <c r="L405" s="6">
        <f t="shared" si="164"/>
        <v>0.9782300328546687</v>
      </c>
      <c r="M405" s="6">
        <f t="shared" si="165"/>
        <v>1207</v>
      </c>
      <c r="N405" s="6">
        <f t="shared" si="166"/>
        <v>3</v>
      </c>
      <c r="O405" s="11">
        <f t="shared" si="167"/>
        <v>0.2</v>
      </c>
    </row>
    <row r="406" spans="1:15">
      <c r="A406" s="6" t="s">
        <v>58</v>
      </c>
      <c r="B406" s="6">
        <v>1750</v>
      </c>
      <c r="C406" s="8">
        <v>0.5311792233</v>
      </c>
      <c r="D406" s="9">
        <v>0.76800000000000002</v>
      </c>
      <c r="E406" s="9">
        <v>54.65</v>
      </c>
      <c r="F406" s="9">
        <v>1.8</v>
      </c>
      <c r="G406" s="9">
        <v>0.47799999999999998</v>
      </c>
      <c r="H406" s="6">
        <v>0</v>
      </c>
      <c r="I406" s="9">
        <f>0.7*F406</f>
        <v>1.26</v>
      </c>
      <c r="J406" s="9">
        <f>0.5*G406</f>
        <v>0.23899999999999999</v>
      </c>
      <c r="K406" s="6">
        <v>860</v>
      </c>
      <c r="L406" s="6">
        <f t="shared" si="164"/>
        <v>1.85785245141408</v>
      </c>
      <c r="M406" s="6">
        <f t="shared" si="165"/>
        <v>2292</v>
      </c>
      <c r="N406" s="6">
        <f t="shared" si="166"/>
        <v>6</v>
      </c>
      <c r="O406" s="11">
        <f t="shared" si="167"/>
        <v>1.2</v>
      </c>
    </row>
    <row r="407" spans="1:15">
      <c r="A407" s="6" t="s">
        <v>58</v>
      </c>
      <c r="B407" s="6">
        <v>3300</v>
      </c>
      <c r="C407" s="8">
        <v>0.61583774069999997</v>
      </c>
      <c r="D407" s="9">
        <v>0.4</v>
      </c>
      <c r="E407" s="9">
        <v>54.65</v>
      </c>
      <c r="F407" s="9">
        <v>1.2</v>
      </c>
      <c r="G407" s="9">
        <v>6.4000000000000001E-2</v>
      </c>
      <c r="H407" s="6">
        <v>1</v>
      </c>
      <c r="I407" s="9">
        <f t="shared" ref="I407:I411" si="170">F407</f>
        <v>1.2</v>
      </c>
      <c r="J407" s="9">
        <f t="shared" ref="J407:J411" si="171">G407</f>
        <v>6.4000000000000001E-2</v>
      </c>
      <c r="K407" s="6">
        <v>519</v>
      </c>
      <c r="L407" s="6">
        <f t="shared" si="164"/>
        <v>1.1218510843084999</v>
      </c>
      <c r="M407" s="6">
        <f t="shared" si="165"/>
        <v>1384</v>
      </c>
      <c r="N407" s="6">
        <f t="shared" si="166"/>
        <v>4</v>
      </c>
      <c r="O407" s="11">
        <f t="shared" si="167"/>
        <v>0.2</v>
      </c>
    </row>
    <row r="408" spans="1:15">
      <c r="A408" s="6" t="s">
        <v>58</v>
      </c>
      <c r="B408" s="6">
        <v>4340</v>
      </c>
      <c r="C408" s="8">
        <v>0.4630037025</v>
      </c>
      <c r="D408" s="9">
        <v>0.41299999999999998</v>
      </c>
      <c r="E408" s="9">
        <v>54.65</v>
      </c>
      <c r="F408" s="9">
        <v>0.7</v>
      </c>
      <c r="G408" s="9">
        <v>0.09</v>
      </c>
      <c r="H408" s="6">
        <v>1</v>
      </c>
      <c r="I408" s="9">
        <f t="shared" si="170"/>
        <v>0.7</v>
      </c>
      <c r="J408" s="9">
        <f t="shared" si="171"/>
        <v>0.09</v>
      </c>
      <c r="K408" s="6">
        <v>403</v>
      </c>
      <c r="L408" s="6">
        <f t="shared" si="164"/>
        <v>0.87085015975759372</v>
      </c>
      <c r="M408" s="6">
        <f t="shared" si="165"/>
        <v>1074</v>
      </c>
      <c r="N408" s="6">
        <f t="shared" si="166"/>
        <v>2</v>
      </c>
      <c r="O408" s="11">
        <f t="shared" si="167"/>
        <v>0.2</v>
      </c>
    </row>
    <row r="409" spans="1:15">
      <c r="A409" s="6" t="s">
        <v>58</v>
      </c>
      <c r="B409" s="6">
        <v>3300</v>
      </c>
      <c r="C409" s="8">
        <v>9.6907872800000003E-2</v>
      </c>
      <c r="D409" s="9">
        <v>0.4</v>
      </c>
      <c r="E409" s="9">
        <v>54.65</v>
      </c>
      <c r="F409" s="9">
        <v>1.2</v>
      </c>
      <c r="G409" s="9">
        <v>6.4000000000000001E-2</v>
      </c>
      <c r="H409" s="6">
        <v>1</v>
      </c>
      <c r="I409" s="9">
        <f t="shared" si="170"/>
        <v>1.2</v>
      </c>
      <c r="J409" s="9">
        <f t="shared" si="171"/>
        <v>6.4000000000000001E-2</v>
      </c>
      <c r="K409" s="6">
        <v>82</v>
      </c>
      <c r="L409" s="6">
        <f t="shared" si="164"/>
        <v>0.17653384161733332</v>
      </c>
      <c r="M409" s="6">
        <f t="shared" si="165"/>
        <v>218</v>
      </c>
      <c r="N409" s="6">
        <f t="shared" si="166"/>
        <v>1</v>
      </c>
      <c r="O409" s="11">
        <f t="shared" si="167"/>
        <v>0</v>
      </c>
    </row>
    <row r="410" spans="1:15">
      <c r="A410" s="6" t="s">
        <v>58</v>
      </c>
      <c r="B410" s="6">
        <v>4340</v>
      </c>
      <c r="C410" s="8">
        <v>0.2579844711</v>
      </c>
      <c r="D410" s="9">
        <v>0.41299999999999998</v>
      </c>
      <c r="E410" s="9">
        <v>54.65</v>
      </c>
      <c r="F410" s="9">
        <v>0.7</v>
      </c>
      <c r="G410" s="9">
        <v>0.09</v>
      </c>
      <c r="H410" s="6">
        <v>1</v>
      </c>
      <c r="I410" s="9">
        <f t="shared" si="170"/>
        <v>0.7</v>
      </c>
      <c r="J410" s="9">
        <f t="shared" si="171"/>
        <v>0.09</v>
      </c>
      <c r="K410" s="6">
        <v>225</v>
      </c>
      <c r="L410" s="6">
        <f t="shared" si="164"/>
        <v>0.48523546714491617</v>
      </c>
      <c r="M410" s="6">
        <f t="shared" si="165"/>
        <v>599</v>
      </c>
      <c r="N410" s="6">
        <f t="shared" si="166"/>
        <v>1</v>
      </c>
      <c r="O410" s="11">
        <f t="shared" si="167"/>
        <v>0.1</v>
      </c>
    </row>
    <row r="411" spans="1:15">
      <c r="A411" s="6" t="s">
        <v>58</v>
      </c>
      <c r="B411" s="6">
        <v>3300</v>
      </c>
      <c r="C411" s="8">
        <v>0.22399687970000001</v>
      </c>
      <c r="D411" s="9">
        <v>0.4</v>
      </c>
      <c r="E411" s="9">
        <v>54.65</v>
      </c>
      <c r="F411" s="9">
        <v>1.2</v>
      </c>
      <c r="G411" s="9">
        <v>6.4000000000000001E-2</v>
      </c>
      <c r="H411" s="6">
        <v>1</v>
      </c>
      <c r="I411" s="9">
        <f t="shared" si="170"/>
        <v>1.2</v>
      </c>
      <c r="J411" s="9">
        <f t="shared" si="171"/>
        <v>6.4000000000000001E-2</v>
      </c>
      <c r="K411" s="6">
        <v>189</v>
      </c>
      <c r="L411" s="6">
        <f t="shared" si="164"/>
        <v>0.40804764918683339</v>
      </c>
      <c r="M411" s="6">
        <f t="shared" si="165"/>
        <v>503</v>
      </c>
      <c r="N411" s="6">
        <f t="shared" si="166"/>
        <v>1</v>
      </c>
      <c r="O411" s="11">
        <f t="shared" si="167"/>
        <v>0.1</v>
      </c>
    </row>
    <row r="412" spans="1:15">
      <c r="A412" s="6" t="s">
        <v>58</v>
      </c>
      <c r="B412" s="6">
        <v>1750</v>
      </c>
      <c r="C412" s="8">
        <v>9.16840508E-2</v>
      </c>
      <c r="D412" s="9">
        <v>0.76800000000000002</v>
      </c>
      <c r="E412" s="9">
        <v>54.65</v>
      </c>
      <c r="F412" s="9">
        <v>1.8</v>
      </c>
      <c r="G412" s="9">
        <v>0.47799999999999998</v>
      </c>
      <c r="H412" s="6">
        <v>0</v>
      </c>
      <c r="I412" s="9">
        <f t="shared" ref="I412:I413" si="172">0.7*F412</f>
        <v>1.26</v>
      </c>
      <c r="J412" s="9">
        <f t="shared" ref="J412:J413" si="173">0.5*G412</f>
        <v>0.23899999999999999</v>
      </c>
      <c r="K412" s="6">
        <v>148</v>
      </c>
      <c r="L412" s="6">
        <f t="shared" si="164"/>
        <v>0.32067413607808004</v>
      </c>
      <c r="M412" s="6">
        <f t="shared" si="165"/>
        <v>396</v>
      </c>
      <c r="N412" s="6">
        <f t="shared" si="166"/>
        <v>1</v>
      </c>
      <c r="O412" s="11">
        <f t="shared" si="167"/>
        <v>0.2</v>
      </c>
    </row>
    <row r="413" spans="1:15">
      <c r="A413" s="6" t="s">
        <v>58</v>
      </c>
      <c r="B413" s="6">
        <v>1750</v>
      </c>
      <c r="C413" s="8">
        <v>4.6840285000000004E-3</v>
      </c>
      <c r="D413" s="9">
        <v>0.72399999999999998</v>
      </c>
      <c r="E413" s="9">
        <v>54.65</v>
      </c>
      <c r="F413" s="9">
        <v>1.8</v>
      </c>
      <c r="G413" s="9">
        <v>0.47799999999999998</v>
      </c>
      <c r="H413" s="6">
        <v>0</v>
      </c>
      <c r="I413" s="9">
        <f t="shared" si="172"/>
        <v>1.26</v>
      </c>
      <c r="J413" s="9">
        <f t="shared" si="173"/>
        <v>0.23899999999999999</v>
      </c>
      <c r="K413" s="6">
        <v>7</v>
      </c>
      <c r="L413" s="6">
        <f t="shared" si="164"/>
        <v>1.544425683734167E-2</v>
      </c>
      <c r="M413" s="6">
        <f t="shared" si="165"/>
        <v>19</v>
      </c>
      <c r="N413" s="6">
        <f t="shared" si="166"/>
        <v>0</v>
      </c>
      <c r="O413" s="11">
        <f t="shared" si="167"/>
        <v>0</v>
      </c>
    </row>
    <row r="414" spans="1:15">
      <c r="A414" s="6" t="s">
        <v>58</v>
      </c>
      <c r="B414" s="6">
        <v>1750</v>
      </c>
      <c r="C414" s="8">
        <v>3.9777861000000001E-3</v>
      </c>
      <c r="D414" s="9">
        <v>0.76800000000000002</v>
      </c>
      <c r="E414" s="9">
        <v>54.65</v>
      </c>
      <c r="F414" s="9">
        <v>1.8</v>
      </c>
      <c r="G414" s="9">
        <v>0.47799999999999998</v>
      </c>
      <c r="H414" s="6">
        <v>1</v>
      </c>
      <c r="I414" s="9">
        <f t="shared" ref="I414" si="174">F414</f>
        <v>1.8</v>
      </c>
      <c r="J414" s="9">
        <f t="shared" ref="J414" si="175">G414</f>
        <v>0.47799999999999998</v>
      </c>
      <c r="K414" s="6">
        <v>6</v>
      </c>
      <c r="L414" s="6">
        <f t="shared" si="164"/>
        <v>1.3912704663360002E-2</v>
      </c>
      <c r="M414" s="6">
        <f t="shared" si="165"/>
        <v>17</v>
      </c>
      <c r="N414" s="6">
        <f t="shared" si="166"/>
        <v>0</v>
      </c>
      <c r="O414" s="11">
        <f t="shared" si="167"/>
        <v>0</v>
      </c>
    </row>
    <row r="415" spans="1:15">
      <c r="A415" s="6" t="s">
        <v>58</v>
      </c>
      <c r="B415" s="6">
        <v>1750</v>
      </c>
      <c r="C415" s="8">
        <v>0.41599881350000001</v>
      </c>
      <c r="D415" s="9">
        <v>0.72399999999999998</v>
      </c>
      <c r="E415" s="9">
        <v>54.65</v>
      </c>
      <c r="F415" s="9">
        <v>1.8</v>
      </c>
      <c r="G415" s="9">
        <v>0.47799999999999998</v>
      </c>
      <c r="H415" s="6">
        <v>0</v>
      </c>
      <c r="I415" s="9">
        <f>0.7*F415</f>
        <v>1.26</v>
      </c>
      <c r="J415" s="9">
        <f>0.5*G415</f>
        <v>0.23899999999999999</v>
      </c>
      <c r="K415" s="6">
        <v>635</v>
      </c>
      <c r="L415" s="6">
        <f t="shared" si="164"/>
        <v>1.3716382211857585</v>
      </c>
      <c r="M415" s="6">
        <f t="shared" si="165"/>
        <v>1692</v>
      </c>
      <c r="N415" s="6">
        <f t="shared" si="166"/>
        <v>5</v>
      </c>
      <c r="O415" s="11">
        <f t="shared" si="167"/>
        <v>0.9</v>
      </c>
    </row>
    <row r="416" spans="1:15">
      <c r="A416" s="6" t="s">
        <v>58</v>
      </c>
      <c r="B416" s="6">
        <v>4340</v>
      </c>
      <c r="C416" s="8">
        <v>7.4952947699999994E-2</v>
      </c>
      <c r="D416" s="9">
        <v>0.41299999999999998</v>
      </c>
      <c r="E416" s="9">
        <v>54.65</v>
      </c>
      <c r="F416" s="9">
        <v>0.7</v>
      </c>
      <c r="G416" s="9">
        <v>0.09</v>
      </c>
      <c r="H416" s="6">
        <v>1</v>
      </c>
      <c r="I416" s="9">
        <f t="shared" ref="I416" si="176">F416</f>
        <v>0.7</v>
      </c>
      <c r="J416" s="9">
        <f t="shared" ref="J416" si="177">G416</f>
        <v>0.09</v>
      </c>
      <c r="K416" s="6">
        <v>65</v>
      </c>
      <c r="L416" s="6">
        <f t="shared" si="164"/>
        <v>0.14097681320128871</v>
      </c>
      <c r="M416" s="6">
        <f t="shared" si="165"/>
        <v>174</v>
      </c>
      <c r="N416" s="6">
        <f t="shared" si="166"/>
        <v>0</v>
      </c>
      <c r="O416" s="11">
        <f t="shared" si="167"/>
        <v>0</v>
      </c>
    </row>
    <row r="417" spans="1:15">
      <c r="A417" s="6" t="s">
        <v>58</v>
      </c>
      <c r="B417" s="6">
        <v>1750</v>
      </c>
      <c r="C417" s="8">
        <v>0.10667070469999999</v>
      </c>
      <c r="D417" s="9">
        <v>0.72399999999999998</v>
      </c>
      <c r="E417" s="9">
        <v>54.65</v>
      </c>
      <c r="F417" s="9">
        <v>1.8</v>
      </c>
      <c r="G417" s="9">
        <v>0.47799999999999998</v>
      </c>
      <c r="H417" s="6">
        <v>0</v>
      </c>
      <c r="I417" s="9">
        <f>0.7*F417</f>
        <v>1.26</v>
      </c>
      <c r="J417" s="9">
        <f>0.5*G417</f>
        <v>0.23899999999999999</v>
      </c>
      <c r="K417" s="6">
        <v>163</v>
      </c>
      <c r="L417" s="6">
        <f t="shared" si="164"/>
        <v>0.35171642538191833</v>
      </c>
      <c r="M417" s="6">
        <f t="shared" si="165"/>
        <v>434</v>
      </c>
      <c r="N417" s="6">
        <f t="shared" si="166"/>
        <v>1</v>
      </c>
      <c r="O417" s="11">
        <f t="shared" si="167"/>
        <v>0.2</v>
      </c>
    </row>
    <row r="418" spans="1:15">
      <c r="A418" s="6" t="s">
        <v>58</v>
      </c>
      <c r="B418" s="6">
        <v>1750</v>
      </c>
      <c r="C418" s="8">
        <v>2.9370656377</v>
      </c>
      <c r="D418" s="9">
        <v>0.72399999999999998</v>
      </c>
      <c r="E418" s="9">
        <v>54.65</v>
      </c>
      <c r="F418" s="9">
        <v>1.8</v>
      </c>
      <c r="G418" s="9">
        <v>0.47799999999999998</v>
      </c>
      <c r="H418" s="6">
        <v>1</v>
      </c>
      <c r="I418" s="9">
        <f t="shared" ref="I418:I421" si="178">F418</f>
        <v>1.8</v>
      </c>
      <c r="J418" s="9">
        <f t="shared" ref="J418:J421" si="179">G418</f>
        <v>0.47799999999999998</v>
      </c>
      <c r="K418" s="6">
        <v>4481</v>
      </c>
      <c r="L418" s="6">
        <f t="shared" si="164"/>
        <v>9.6841417717184015</v>
      </c>
      <c r="M418" s="6">
        <f t="shared" si="165"/>
        <v>11945</v>
      </c>
      <c r="N418" s="6">
        <f t="shared" si="166"/>
        <v>47</v>
      </c>
      <c r="O418" s="11">
        <f t="shared" si="167"/>
        <v>12.6</v>
      </c>
    </row>
    <row r="419" spans="1:15">
      <c r="A419" s="6" t="s">
        <v>58</v>
      </c>
      <c r="B419" s="6">
        <v>1750</v>
      </c>
      <c r="C419" s="8">
        <v>0.68391010019999998</v>
      </c>
      <c r="D419" s="9">
        <v>0.76800000000000002</v>
      </c>
      <c r="E419" s="9">
        <v>54.65</v>
      </c>
      <c r="F419" s="9">
        <v>1.8</v>
      </c>
      <c r="G419" s="9">
        <v>0.47799999999999998</v>
      </c>
      <c r="H419" s="6">
        <v>1</v>
      </c>
      <c r="I419" s="9">
        <f t="shared" si="178"/>
        <v>1.8</v>
      </c>
      <c r="J419" s="9">
        <f t="shared" si="179"/>
        <v>0.47799999999999998</v>
      </c>
      <c r="K419" s="6">
        <v>1107</v>
      </c>
      <c r="L419" s="6">
        <f t="shared" si="164"/>
        <v>2.3920439664595201</v>
      </c>
      <c r="M419" s="6">
        <f t="shared" si="165"/>
        <v>2951</v>
      </c>
      <c r="N419" s="6">
        <f t="shared" si="166"/>
        <v>12</v>
      </c>
      <c r="O419" s="11">
        <f t="shared" si="167"/>
        <v>3.1</v>
      </c>
    </row>
    <row r="420" spans="1:15">
      <c r="A420" s="6" t="s">
        <v>58</v>
      </c>
      <c r="B420" s="6">
        <v>3300</v>
      </c>
      <c r="C420" s="8">
        <v>6.2136226599999997E-2</v>
      </c>
      <c r="D420" s="9">
        <v>0.4</v>
      </c>
      <c r="E420" s="9">
        <v>54.65</v>
      </c>
      <c r="F420" s="9">
        <v>1.2</v>
      </c>
      <c r="G420" s="9">
        <v>6.4000000000000001E-2</v>
      </c>
      <c r="H420" s="6">
        <v>1</v>
      </c>
      <c r="I420" s="9">
        <f t="shared" si="178"/>
        <v>1.2</v>
      </c>
      <c r="J420" s="9">
        <f t="shared" si="179"/>
        <v>6.4000000000000001E-2</v>
      </c>
      <c r="K420" s="6">
        <v>52</v>
      </c>
      <c r="L420" s="6">
        <f t="shared" si="164"/>
        <v>0.11319149278966666</v>
      </c>
      <c r="M420" s="6">
        <f t="shared" si="165"/>
        <v>140</v>
      </c>
      <c r="N420" s="6">
        <f t="shared" si="166"/>
        <v>0</v>
      </c>
      <c r="O420" s="11">
        <f t="shared" si="167"/>
        <v>0</v>
      </c>
    </row>
    <row r="421" spans="1:15">
      <c r="A421" s="6" t="s">
        <v>58</v>
      </c>
      <c r="B421" s="6">
        <v>1750</v>
      </c>
      <c r="C421" s="8">
        <v>4.1751870336000003</v>
      </c>
      <c r="D421" s="9">
        <v>0.76800000000000002</v>
      </c>
      <c r="E421" s="9">
        <v>54.65</v>
      </c>
      <c r="F421" s="9">
        <v>1.8</v>
      </c>
      <c r="G421" s="9">
        <v>0.47799999999999998</v>
      </c>
      <c r="H421" s="6">
        <v>1</v>
      </c>
      <c r="I421" s="9">
        <f t="shared" si="178"/>
        <v>1.8</v>
      </c>
      <c r="J421" s="9">
        <f t="shared" si="179"/>
        <v>0.47799999999999998</v>
      </c>
      <c r="K421" s="6">
        <v>6756</v>
      </c>
      <c r="L421" s="6">
        <f t="shared" si="164"/>
        <v>14.603134168719363</v>
      </c>
      <c r="M421" s="6">
        <f t="shared" si="165"/>
        <v>18013</v>
      </c>
      <c r="N421" s="6">
        <f t="shared" si="166"/>
        <v>71</v>
      </c>
      <c r="O421" s="11">
        <f t="shared" si="167"/>
        <v>19</v>
      </c>
    </row>
    <row r="422" spans="1:15">
      <c r="A422" s="6" t="s">
        <v>58</v>
      </c>
      <c r="B422" s="6">
        <v>1750</v>
      </c>
      <c r="C422" s="8">
        <v>0.2165788538</v>
      </c>
      <c r="D422" s="9">
        <v>0.76800000000000002</v>
      </c>
      <c r="E422" s="9">
        <v>54.65</v>
      </c>
      <c r="F422" s="9">
        <v>1.8</v>
      </c>
      <c r="G422" s="9">
        <v>0.47799999999999998</v>
      </c>
      <c r="H422" s="6">
        <v>0</v>
      </c>
      <c r="I422" s="9">
        <f>0.7*F422</f>
        <v>1.26</v>
      </c>
      <c r="J422" s="9">
        <f>0.5*G422</f>
        <v>0.23899999999999999</v>
      </c>
      <c r="K422" s="6">
        <v>350</v>
      </c>
      <c r="L422" s="6">
        <f t="shared" si="164"/>
        <v>0.75750619905088001</v>
      </c>
      <c r="M422" s="6">
        <f t="shared" si="165"/>
        <v>934</v>
      </c>
      <c r="N422" s="6">
        <f t="shared" si="166"/>
        <v>3</v>
      </c>
      <c r="O422" s="11">
        <f t="shared" si="167"/>
        <v>0.5</v>
      </c>
    </row>
    <row r="423" spans="1:15">
      <c r="A423" s="6" t="s">
        <v>58</v>
      </c>
      <c r="B423" s="6">
        <v>4340</v>
      </c>
      <c r="C423" s="8">
        <v>0.95976733960000005</v>
      </c>
      <c r="D423" s="9">
        <v>0.41299999999999998</v>
      </c>
      <c r="E423" s="9">
        <v>54.65</v>
      </c>
      <c r="F423" s="9">
        <v>0.7</v>
      </c>
      <c r="G423" s="9">
        <v>0.09</v>
      </c>
      <c r="H423" s="6">
        <v>1</v>
      </c>
      <c r="I423" s="9">
        <f t="shared" ref="I423" si="180">F423</f>
        <v>0.7</v>
      </c>
      <c r="J423" s="9">
        <f t="shared" ref="J423" si="181">G423</f>
        <v>0.09</v>
      </c>
      <c r="K423" s="6">
        <v>835</v>
      </c>
      <c r="L423" s="6">
        <f t="shared" si="164"/>
        <v>1.8051983958395681</v>
      </c>
      <c r="M423" s="6">
        <f t="shared" si="165"/>
        <v>2227</v>
      </c>
      <c r="N423" s="6">
        <f t="shared" si="166"/>
        <v>3</v>
      </c>
      <c r="O423" s="11">
        <f t="shared" si="167"/>
        <v>0.4</v>
      </c>
    </row>
    <row r="424" spans="1:15">
      <c r="A424" s="6" t="s">
        <v>58</v>
      </c>
      <c r="B424" s="6">
        <v>1750</v>
      </c>
      <c r="C424" s="8">
        <v>0.1636080788</v>
      </c>
      <c r="D424" s="9">
        <v>0.76800000000000002</v>
      </c>
      <c r="E424" s="9">
        <v>54.65</v>
      </c>
      <c r="F424" s="9">
        <v>1.8</v>
      </c>
      <c r="G424" s="9">
        <v>0.47799999999999998</v>
      </c>
      <c r="H424" s="6">
        <v>0</v>
      </c>
      <c r="I424" s="9">
        <f>0.7*F424</f>
        <v>1.26</v>
      </c>
      <c r="J424" s="9">
        <f>0.5*G424</f>
        <v>0.23899999999999999</v>
      </c>
      <c r="K424" s="6">
        <v>265</v>
      </c>
      <c r="L424" s="6">
        <f t="shared" si="164"/>
        <v>0.57223561641088005</v>
      </c>
      <c r="M424" s="6">
        <f t="shared" si="165"/>
        <v>706</v>
      </c>
      <c r="N424" s="6">
        <f t="shared" si="166"/>
        <v>2</v>
      </c>
      <c r="O424" s="11">
        <f t="shared" si="167"/>
        <v>0.4</v>
      </c>
    </row>
    <row r="425" spans="1:15">
      <c r="A425" s="6" t="s">
        <v>58</v>
      </c>
      <c r="B425" s="6">
        <v>4340</v>
      </c>
      <c r="C425" s="8">
        <v>9.1153874999999995E-2</v>
      </c>
      <c r="D425" s="9">
        <v>0.41299999999999998</v>
      </c>
      <c r="E425" s="9">
        <v>54.65</v>
      </c>
      <c r="F425" s="9">
        <v>0.7</v>
      </c>
      <c r="G425" s="9">
        <v>0.09</v>
      </c>
      <c r="H425" s="6">
        <v>1</v>
      </c>
      <c r="I425" s="9">
        <f t="shared" ref="I425:I435" si="182">F425</f>
        <v>0.7</v>
      </c>
      <c r="J425" s="9">
        <f t="shared" ref="J425:J435" si="183">G425</f>
        <v>0.09</v>
      </c>
      <c r="K425" s="6">
        <v>79</v>
      </c>
      <c r="L425" s="6">
        <f t="shared" si="164"/>
        <v>0.17144866483281249</v>
      </c>
      <c r="M425" s="6">
        <f t="shared" si="165"/>
        <v>211</v>
      </c>
      <c r="N425" s="6">
        <f t="shared" si="166"/>
        <v>0</v>
      </c>
      <c r="O425" s="11">
        <f t="shared" si="167"/>
        <v>0</v>
      </c>
    </row>
    <row r="426" spans="1:15">
      <c r="A426" s="6" t="s">
        <v>58</v>
      </c>
      <c r="B426" s="6">
        <v>4340</v>
      </c>
      <c r="C426" s="8">
        <v>0.57566797300000005</v>
      </c>
      <c r="D426" s="9">
        <v>0.41299999999999998</v>
      </c>
      <c r="E426" s="9">
        <v>54.65</v>
      </c>
      <c r="F426" s="9">
        <v>0.7</v>
      </c>
      <c r="G426" s="9">
        <v>0.09</v>
      </c>
      <c r="H426" s="6">
        <v>1</v>
      </c>
      <c r="I426" s="9">
        <f t="shared" si="182"/>
        <v>0.7</v>
      </c>
      <c r="J426" s="9">
        <f t="shared" si="183"/>
        <v>0.09</v>
      </c>
      <c r="K426" s="6">
        <v>501</v>
      </c>
      <c r="L426" s="6">
        <f t="shared" si="164"/>
        <v>1.0827571000998208</v>
      </c>
      <c r="M426" s="6">
        <f t="shared" si="165"/>
        <v>1336</v>
      </c>
      <c r="N426" s="6">
        <f t="shared" si="166"/>
        <v>2</v>
      </c>
      <c r="O426" s="11">
        <f t="shared" si="167"/>
        <v>0.3</v>
      </c>
    </row>
    <row r="427" spans="1:15">
      <c r="A427" s="6" t="s">
        <v>58</v>
      </c>
      <c r="B427" s="6">
        <v>1750</v>
      </c>
      <c r="C427" s="8">
        <v>4.2315000000000001E-6</v>
      </c>
      <c r="D427" s="9">
        <v>0.76800000000000002</v>
      </c>
      <c r="E427" s="9">
        <v>54.65</v>
      </c>
      <c r="F427" s="9">
        <v>1.8</v>
      </c>
      <c r="G427" s="9">
        <v>0.47799999999999998</v>
      </c>
      <c r="H427" s="6">
        <v>1</v>
      </c>
      <c r="I427" s="9">
        <f t="shared" si="182"/>
        <v>1.8</v>
      </c>
      <c r="J427" s="9">
        <f t="shared" si="183"/>
        <v>0.47799999999999998</v>
      </c>
      <c r="K427" s="6">
        <v>0</v>
      </c>
      <c r="L427" s="6">
        <f t="shared" si="164"/>
        <v>1.4800094400000003E-5</v>
      </c>
      <c r="M427" s="6">
        <f t="shared" si="165"/>
        <v>0</v>
      </c>
      <c r="N427" s="6">
        <f t="shared" si="166"/>
        <v>0</v>
      </c>
      <c r="O427" s="11">
        <f t="shared" si="167"/>
        <v>0</v>
      </c>
    </row>
    <row r="428" spans="1:15">
      <c r="A428" s="6" t="s">
        <v>58</v>
      </c>
      <c r="B428" s="6">
        <v>1750</v>
      </c>
      <c r="C428" s="8">
        <v>3.6780089999999998E-4</v>
      </c>
      <c r="D428" s="9">
        <v>0.76800000000000002</v>
      </c>
      <c r="E428" s="9">
        <v>54.65</v>
      </c>
      <c r="F428" s="9">
        <v>1.8</v>
      </c>
      <c r="G428" s="9">
        <v>0.47799999999999998</v>
      </c>
      <c r="H428" s="6">
        <v>1</v>
      </c>
      <c r="I428" s="9">
        <f t="shared" si="182"/>
        <v>1.8</v>
      </c>
      <c r="J428" s="9">
        <f t="shared" si="183"/>
        <v>0.47799999999999998</v>
      </c>
      <c r="K428" s="6">
        <v>1</v>
      </c>
      <c r="L428" s="6">
        <f t="shared" si="164"/>
        <v>1.2864204278400001E-3</v>
      </c>
      <c r="M428" s="6">
        <f t="shared" si="165"/>
        <v>2</v>
      </c>
      <c r="N428" s="6">
        <f t="shared" si="166"/>
        <v>0</v>
      </c>
      <c r="O428" s="11">
        <f t="shared" si="167"/>
        <v>0</v>
      </c>
    </row>
    <row r="429" spans="1:15">
      <c r="A429" s="6" t="s">
        <v>58</v>
      </c>
      <c r="B429" s="6">
        <v>4340</v>
      </c>
      <c r="C429" s="8">
        <v>0.86146487439999997</v>
      </c>
      <c r="D429" s="9">
        <v>0.41299999999999998</v>
      </c>
      <c r="E429" s="9">
        <v>54.65</v>
      </c>
      <c r="F429" s="9">
        <v>0.7</v>
      </c>
      <c r="G429" s="9">
        <v>0.09</v>
      </c>
      <c r="H429" s="6">
        <v>1</v>
      </c>
      <c r="I429" s="9">
        <f t="shared" si="182"/>
        <v>0.7</v>
      </c>
      <c r="J429" s="9">
        <f t="shared" si="183"/>
        <v>0.09</v>
      </c>
      <c r="K429" s="6">
        <v>750</v>
      </c>
      <c r="L429" s="6">
        <f t="shared" si="164"/>
        <v>1.620304156200123</v>
      </c>
      <c r="M429" s="6">
        <f t="shared" si="165"/>
        <v>1999</v>
      </c>
      <c r="N429" s="6">
        <f t="shared" si="166"/>
        <v>3</v>
      </c>
      <c r="O429" s="11">
        <f t="shared" si="167"/>
        <v>0.4</v>
      </c>
    </row>
    <row r="430" spans="1:15">
      <c r="A430" s="6" t="s">
        <v>58</v>
      </c>
      <c r="B430" s="6">
        <v>4340</v>
      </c>
      <c r="C430" s="8">
        <v>1.77363455E-2</v>
      </c>
      <c r="D430" s="9">
        <v>0.41299999999999998</v>
      </c>
      <c r="E430" s="9">
        <v>54.65</v>
      </c>
      <c r="F430" s="9">
        <v>0.7</v>
      </c>
      <c r="G430" s="9">
        <v>0.09</v>
      </c>
      <c r="H430" s="6">
        <v>1</v>
      </c>
      <c r="I430" s="9">
        <f t="shared" si="182"/>
        <v>0.7</v>
      </c>
      <c r="J430" s="9">
        <f t="shared" si="183"/>
        <v>0.09</v>
      </c>
      <c r="K430" s="6">
        <v>15</v>
      </c>
      <c r="L430" s="6">
        <f t="shared" si="164"/>
        <v>3.3359774940872909E-2</v>
      </c>
      <c r="M430" s="6">
        <f t="shared" si="165"/>
        <v>41</v>
      </c>
      <c r="N430" s="6">
        <f t="shared" si="166"/>
        <v>0</v>
      </c>
      <c r="O430" s="11">
        <f t="shared" si="167"/>
        <v>0</v>
      </c>
    </row>
    <row r="431" spans="1:15">
      <c r="A431" s="6" t="s">
        <v>58</v>
      </c>
      <c r="B431" s="6">
        <v>4340</v>
      </c>
      <c r="C431" s="8">
        <v>0.52609578869999996</v>
      </c>
      <c r="D431" s="9">
        <v>0.41299999999999998</v>
      </c>
      <c r="E431" s="9">
        <v>54.65</v>
      </c>
      <c r="F431" s="9">
        <v>0.7</v>
      </c>
      <c r="G431" s="9">
        <v>0.09</v>
      </c>
      <c r="H431" s="6">
        <v>1</v>
      </c>
      <c r="I431" s="9">
        <f t="shared" si="182"/>
        <v>0.7</v>
      </c>
      <c r="J431" s="9">
        <f t="shared" si="183"/>
        <v>0.09</v>
      </c>
      <c r="K431" s="6">
        <v>458</v>
      </c>
      <c r="L431" s="6">
        <f t="shared" si="164"/>
        <v>0.98951822450532612</v>
      </c>
      <c r="M431" s="6">
        <f t="shared" si="165"/>
        <v>1221</v>
      </c>
      <c r="N431" s="6">
        <f t="shared" si="166"/>
        <v>2</v>
      </c>
      <c r="O431" s="11">
        <f t="shared" si="167"/>
        <v>0.2</v>
      </c>
    </row>
    <row r="432" spans="1:15">
      <c r="A432" s="6" t="s">
        <v>58</v>
      </c>
      <c r="B432" s="6">
        <v>4340</v>
      </c>
      <c r="C432" s="8">
        <v>0.39234595430000002</v>
      </c>
      <c r="D432" s="9">
        <v>0.41299999999999998</v>
      </c>
      <c r="E432" s="9">
        <v>54.65</v>
      </c>
      <c r="F432" s="9">
        <v>0.7</v>
      </c>
      <c r="G432" s="9">
        <v>0.09</v>
      </c>
      <c r="H432" s="6">
        <v>1</v>
      </c>
      <c r="I432" s="9">
        <f t="shared" si="182"/>
        <v>0.7</v>
      </c>
      <c r="J432" s="9">
        <f t="shared" si="183"/>
        <v>0.09</v>
      </c>
      <c r="K432" s="6">
        <v>341</v>
      </c>
      <c r="L432" s="6">
        <f t="shared" si="164"/>
        <v>0.73795206201920294</v>
      </c>
      <c r="M432" s="6">
        <f t="shared" si="165"/>
        <v>910</v>
      </c>
      <c r="N432" s="6">
        <f t="shared" si="166"/>
        <v>1</v>
      </c>
      <c r="O432" s="11">
        <f t="shared" si="167"/>
        <v>0.2</v>
      </c>
    </row>
    <row r="433" spans="1:15">
      <c r="A433" s="6" t="s">
        <v>58</v>
      </c>
      <c r="B433" s="6">
        <v>1750</v>
      </c>
      <c r="C433" s="8">
        <v>0.82965966489999998</v>
      </c>
      <c r="D433" s="9">
        <v>0.72399999999999998</v>
      </c>
      <c r="E433" s="9">
        <v>54.65</v>
      </c>
      <c r="F433" s="9">
        <v>1.8</v>
      </c>
      <c r="G433" s="9">
        <v>0.47799999999999998</v>
      </c>
      <c r="H433" s="6">
        <v>1</v>
      </c>
      <c r="I433" s="9">
        <f t="shared" si="182"/>
        <v>1.8</v>
      </c>
      <c r="J433" s="9">
        <f t="shared" si="183"/>
        <v>0.47799999999999998</v>
      </c>
      <c r="K433" s="6">
        <v>1683</v>
      </c>
      <c r="L433" s="6">
        <f t="shared" si="164"/>
        <v>2.7355676747693618</v>
      </c>
      <c r="M433" s="6">
        <f t="shared" si="165"/>
        <v>3374</v>
      </c>
      <c r="N433" s="6">
        <f t="shared" si="166"/>
        <v>13</v>
      </c>
      <c r="O433" s="11">
        <f t="shared" si="167"/>
        <v>3.6</v>
      </c>
    </row>
    <row r="434" spans="1:15">
      <c r="A434" s="6" t="s">
        <v>58</v>
      </c>
      <c r="B434" s="6">
        <v>1750</v>
      </c>
      <c r="C434" s="8">
        <v>0.13857684470000001</v>
      </c>
      <c r="D434" s="9">
        <v>0.76800000000000002</v>
      </c>
      <c r="E434" s="9">
        <v>54.65</v>
      </c>
      <c r="F434" s="9">
        <v>1.8</v>
      </c>
      <c r="G434" s="9">
        <v>0.47799999999999998</v>
      </c>
      <c r="H434" s="6">
        <v>1</v>
      </c>
      <c r="I434" s="9">
        <f t="shared" si="182"/>
        <v>1.8</v>
      </c>
      <c r="J434" s="9">
        <f t="shared" si="183"/>
        <v>0.47799999999999998</v>
      </c>
      <c r="K434" s="6">
        <v>269</v>
      </c>
      <c r="L434" s="6">
        <f t="shared" si="164"/>
        <v>0.48468637202272008</v>
      </c>
      <c r="M434" s="6">
        <f t="shared" si="165"/>
        <v>598</v>
      </c>
      <c r="N434" s="6">
        <f t="shared" si="166"/>
        <v>2</v>
      </c>
      <c r="O434" s="11">
        <f t="shared" si="167"/>
        <v>0.6</v>
      </c>
    </row>
    <row r="435" spans="1:15">
      <c r="A435" s="6" t="s">
        <v>58</v>
      </c>
      <c r="B435" s="6">
        <v>3100</v>
      </c>
      <c r="C435" s="8">
        <v>0.46555326860000001</v>
      </c>
      <c r="D435" s="9">
        <v>0.41099999999999998</v>
      </c>
      <c r="E435" s="9">
        <v>54.65</v>
      </c>
      <c r="F435" s="9">
        <v>1.2</v>
      </c>
      <c r="G435" s="9">
        <v>6.4000000000000001E-2</v>
      </c>
      <c r="H435" s="6">
        <v>1</v>
      </c>
      <c r="I435" s="9">
        <f t="shared" si="182"/>
        <v>1.2</v>
      </c>
      <c r="J435" s="9">
        <f t="shared" si="183"/>
        <v>6.4000000000000001E-2</v>
      </c>
      <c r="K435" s="6">
        <v>2068</v>
      </c>
      <c r="L435" s="6">
        <f t="shared" si="164"/>
        <v>0.8714051499179073</v>
      </c>
      <c r="M435" s="6">
        <f t="shared" si="165"/>
        <v>1075</v>
      </c>
      <c r="N435" s="6">
        <f t="shared" si="166"/>
        <v>3</v>
      </c>
      <c r="O435" s="11">
        <f t="shared" si="167"/>
        <v>0.2</v>
      </c>
    </row>
    <row r="436" spans="1:15">
      <c r="A436" s="6" t="s">
        <v>58</v>
      </c>
      <c r="B436" s="6">
        <v>1750</v>
      </c>
      <c r="C436" s="8">
        <v>0.429544021</v>
      </c>
      <c r="D436" s="9">
        <v>0.72399999999999998</v>
      </c>
      <c r="E436" s="9">
        <v>54.65</v>
      </c>
      <c r="F436" s="9">
        <v>1.8</v>
      </c>
      <c r="G436" s="9">
        <v>0.47799999999999998</v>
      </c>
      <c r="H436" s="6">
        <v>0</v>
      </c>
      <c r="I436" s="9">
        <f t="shared" ref="I436:I437" si="184">0.7*F436</f>
        <v>1.26</v>
      </c>
      <c r="J436" s="9">
        <f t="shared" ref="J436:J437" si="185">0.5*G436</f>
        <v>0.23899999999999999</v>
      </c>
      <c r="K436" s="6">
        <v>655</v>
      </c>
      <c r="L436" s="6">
        <f t="shared" si="164"/>
        <v>1.4162997051082167</v>
      </c>
      <c r="M436" s="6">
        <f t="shared" si="165"/>
        <v>1747</v>
      </c>
      <c r="N436" s="6">
        <f t="shared" si="166"/>
        <v>5</v>
      </c>
      <c r="O436" s="11">
        <f t="shared" si="167"/>
        <v>0.9</v>
      </c>
    </row>
    <row r="437" spans="1:15">
      <c r="A437" s="6" t="s">
        <v>58</v>
      </c>
      <c r="B437" s="6">
        <v>1750</v>
      </c>
      <c r="C437" s="8">
        <v>0.1344715259</v>
      </c>
      <c r="D437" s="9">
        <v>0.76800000000000002</v>
      </c>
      <c r="E437" s="9">
        <v>54.65</v>
      </c>
      <c r="F437" s="9">
        <v>1.8</v>
      </c>
      <c r="G437" s="9">
        <v>0.47799999999999998</v>
      </c>
      <c r="H437" s="6">
        <v>0</v>
      </c>
      <c r="I437" s="9">
        <f t="shared" si="184"/>
        <v>1.26</v>
      </c>
      <c r="J437" s="9">
        <f t="shared" si="185"/>
        <v>0.23899999999999999</v>
      </c>
      <c r="K437" s="6">
        <v>218</v>
      </c>
      <c r="L437" s="6">
        <f t="shared" si="164"/>
        <v>0.47032760898784004</v>
      </c>
      <c r="M437" s="6">
        <f t="shared" si="165"/>
        <v>580</v>
      </c>
      <c r="N437" s="6">
        <f t="shared" si="166"/>
        <v>2</v>
      </c>
      <c r="O437" s="11">
        <f t="shared" si="167"/>
        <v>0.3</v>
      </c>
    </row>
    <row r="438" spans="1:15">
      <c r="A438" s="6" t="s">
        <v>58</v>
      </c>
      <c r="B438" s="6">
        <v>1750</v>
      </c>
      <c r="C438" s="8">
        <v>9.3916382999999996E-3</v>
      </c>
      <c r="D438" s="9">
        <v>0.76800000000000002</v>
      </c>
      <c r="E438" s="9">
        <v>54.65</v>
      </c>
      <c r="F438" s="9">
        <v>1.8</v>
      </c>
      <c r="G438" s="9">
        <v>0.47799999999999998</v>
      </c>
      <c r="H438" s="6">
        <v>1</v>
      </c>
      <c r="I438" s="9">
        <f t="shared" ref="I438:I446" si="186">F438</f>
        <v>1.8</v>
      </c>
      <c r="J438" s="9">
        <f t="shared" ref="J438:J446" si="187">G438</f>
        <v>0.47799999999999998</v>
      </c>
      <c r="K438" s="6">
        <v>15</v>
      </c>
      <c r="L438" s="6">
        <f t="shared" si="164"/>
        <v>3.2848194118080001E-2</v>
      </c>
      <c r="M438" s="6">
        <f t="shared" si="165"/>
        <v>41</v>
      </c>
      <c r="N438" s="6">
        <f t="shared" si="166"/>
        <v>0</v>
      </c>
      <c r="O438" s="11">
        <f t="shared" si="167"/>
        <v>0</v>
      </c>
    </row>
    <row r="439" spans="1:15">
      <c r="A439" s="6" t="s">
        <v>58</v>
      </c>
      <c r="B439" s="6">
        <v>4340</v>
      </c>
      <c r="C439" s="8">
        <v>0.31006990559999997</v>
      </c>
      <c r="D439" s="9">
        <v>0.41299999999999998</v>
      </c>
      <c r="E439" s="9">
        <v>54.65</v>
      </c>
      <c r="F439" s="9">
        <v>0.7</v>
      </c>
      <c r="G439" s="9">
        <v>0.09</v>
      </c>
      <c r="H439" s="6">
        <v>1</v>
      </c>
      <c r="I439" s="9">
        <f t="shared" si="186"/>
        <v>0.7</v>
      </c>
      <c r="J439" s="9">
        <f t="shared" si="187"/>
        <v>0.09</v>
      </c>
      <c r="K439" s="6">
        <v>270</v>
      </c>
      <c r="L439" s="6">
        <f t="shared" si="164"/>
        <v>0.58320144173745991</v>
      </c>
      <c r="M439" s="6">
        <f t="shared" si="165"/>
        <v>719</v>
      </c>
      <c r="N439" s="6">
        <f t="shared" si="166"/>
        <v>1</v>
      </c>
      <c r="O439" s="11">
        <f t="shared" si="167"/>
        <v>0.1</v>
      </c>
    </row>
    <row r="440" spans="1:15">
      <c r="A440" s="6" t="s">
        <v>58</v>
      </c>
      <c r="B440" s="6">
        <v>1750</v>
      </c>
      <c r="C440" s="8">
        <v>1.1096140999999999E-3</v>
      </c>
      <c r="D440" s="9">
        <v>0.72399999999999998</v>
      </c>
      <c r="E440" s="9">
        <v>54.65</v>
      </c>
      <c r="F440" s="9">
        <v>1.8</v>
      </c>
      <c r="G440" s="9">
        <v>0.47799999999999998</v>
      </c>
      <c r="H440" s="6">
        <v>1</v>
      </c>
      <c r="I440" s="9">
        <f t="shared" si="186"/>
        <v>1.8</v>
      </c>
      <c r="J440" s="9">
        <f t="shared" si="187"/>
        <v>0.47799999999999998</v>
      </c>
      <c r="K440" s="6">
        <v>2</v>
      </c>
      <c r="L440" s="6">
        <f t="shared" si="164"/>
        <v>3.6586381040883335E-3</v>
      </c>
      <c r="M440" s="6">
        <f t="shared" si="165"/>
        <v>5</v>
      </c>
      <c r="N440" s="6">
        <f t="shared" si="166"/>
        <v>0</v>
      </c>
      <c r="O440" s="11">
        <f t="shared" si="167"/>
        <v>0</v>
      </c>
    </row>
    <row r="441" spans="1:15">
      <c r="A441" s="6" t="s">
        <v>58</v>
      </c>
      <c r="B441" s="6">
        <v>4340</v>
      </c>
      <c r="C441" s="8">
        <v>0.33656889849999999</v>
      </c>
      <c r="D441" s="9">
        <v>0.41299999999999998</v>
      </c>
      <c r="E441" s="9">
        <v>54.65</v>
      </c>
      <c r="F441" s="9">
        <v>0.7</v>
      </c>
      <c r="G441" s="9">
        <v>0.09</v>
      </c>
      <c r="H441" s="6">
        <v>1</v>
      </c>
      <c r="I441" s="9">
        <f t="shared" si="186"/>
        <v>0.7</v>
      </c>
      <c r="J441" s="9">
        <f t="shared" si="187"/>
        <v>0.09</v>
      </c>
      <c r="K441" s="6">
        <v>293</v>
      </c>
      <c r="L441" s="6">
        <f t="shared" si="164"/>
        <v>0.63304262459577698</v>
      </c>
      <c r="M441" s="6">
        <f t="shared" si="165"/>
        <v>781</v>
      </c>
      <c r="N441" s="6">
        <f t="shared" si="166"/>
        <v>1</v>
      </c>
      <c r="O441" s="11">
        <f t="shared" si="167"/>
        <v>0.2</v>
      </c>
    </row>
    <row r="442" spans="1:15">
      <c r="A442" s="6" t="s">
        <v>58</v>
      </c>
      <c r="B442" s="6">
        <v>4340</v>
      </c>
      <c r="C442" s="8">
        <v>0.49521505510000002</v>
      </c>
      <c r="D442" s="9">
        <v>0.41299999999999998</v>
      </c>
      <c r="E442" s="9">
        <v>54.65</v>
      </c>
      <c r="F442" s="9">
        <v>0.7</v>
      </c>
      <c r="G442" s="9">
        <v>0.09</v>
      </c>
      <c r="H442" s="6">
        <v>1</v>
      </c>
      <c r="I442" s="9">
        <f t="shared" si="186"/>
        <v>0.7</v>
      </c>
      <c r="J442" s="9">
        <f t="shared" si="187"/>
        <v>0.09</v>
      </c>
      <c r="K442" s="6">
        <v>431</v>
      </c>
      <c r="L442" s="6">
        <f t="shared" si="164"/>
        <v>0.9314355533651496</v>
      </c>
      <c r="M442" s="6">
        <f t="shared" si="165"/>
        <v>1149</v>
      </c>
      <c r="N442" s="6">
        <f t="shared" si="166"/>
        <v>2</v>
      </c>
      <c r="O442" s="11">
        <f t="shared" si="167"/>
        <v>0.2</v>
      </c>
    </row>
    <row r="443" spans="1:15">
      <c r="A443" s="6" t="s">
        <v>58</v>
      </c>
      <c r="B443" s="6">
        <v>4340</v>
      </c>
      <c r="C443" s="8">
        <v>6.4865669700000003E-2</v>
      </c>
      <c r="D443" s="9">
        <v>0.41299999999999998</v>
      </c>
      <c r="E443" s="9">
        <v>54.65</v>
      </c>
      <c r="F443" s="9">
        <v>0.7</v>
      </c>
      <c r="G443" s="9">
        <v>0.09</v>
      </c>
      <c r="H443" s="6">
        <v>1</v>
      </c>
      <c r="I443" s="9">
        <f t="shared" si="186"/>
        <v>0.7</v>
      </c>
      <c r="J443" s="9">
        <f t="shared" si="187"/>
        <v>0.09</v>
      </c>
      <c r="K443" s="6">
        <v>53</v>
      </c>
      <c r="L443" s="6">
        <f t="shared" si="164"/>
        <v>0.12200394622336375</v>
      </c>
      <c r="M443" s="6">
        <f t="shared" si="165"/>
        <v>150</v>
      </c>
      <c r="N443" s="6">
        <f t="shared" si="166"/>
        <v>0</v>
      </c>
      <c r="O443" s="11">
        <f t="shared" si="167"/>
        <v>0</v>
      </c>
    </row>
    <row r="444" spans="1:15">
      <c r="A444" s="6" t="s">
        <v>58</v>
      </c>
      <c r="B444" s="6">
        <v>1750</v>
      </c>
      <c r="C444" s="8">
        <v>0.30266711800000001</v>
      </c>
      <c r="D444" s="9">
        <v>0.72399999999999998</v>
      </c>
      <c r="E444" s="9">
        <v>54.65</v>
      </c>
      <c r="F444" s="9">
        <v>1.8</v>
      </c>
      <c r="G444" s="9">
        <v>0.47799999999999998</v>
      </c>
      <c r="H444" s="6">
        <v>1</v>
      </c>
      <c r="I444" s="9">
        <f t="shared" si="186"/>
        <v>1.8</v>
      </c>
      <c r="J444" s="9">
        <f t="shared" si="187"/>
        <v>0.47799999999999998</v>
      </c>
      <c r="K444" s="6">
        <v>1472</v>
      </c>
      <c r="L444" s="6">
        <f t="shared" si="164"/>
        <v>0.99795906592156669</v>
      </c>
      <c r="M444" s="6">
        <f t="shared" si="165"/>
        <v>1231</v>
      </c>
      <c r="N444" s="6">
        <f t="shared" si="166"/>
        <v>5</v>
      </c>
      <c r="O444" s="11">
        <f t="shared" si="167"/>
        <v>1.3</v>
      </c>
    </row>
    <row r="445" spans="1:15">
      <c r="A445" s="6" t="s">
        <v>58</v>
      </c>
      <c r="B445" s="6">
        <v>5340</v>
      </c>
      <c r="C445" s="8">
        <v>3.5566431400000001E-2</v>
      </c>
      <c r="D445" s="9">
        <v>0.5</v>
      </c>
      <c r="E445" s="9">
        <v>54.65</v>
      </c>
      <c r="F445" s="9">
        <v>0.6</v>
      </c>
      <c r="G445" s="9">
        <v>0.13500000000000001</v>
      </c>
      <c r="H445" s="6">
        <v>1</v>
      </c>
      <c r="I445" s="9">
        <f t="shared" si="186"/>
        <v>0.6</v>
      </c>
      <c r="J445" s="9">
        <f t="shared" si="187"/>
        <v>0.13500000000000001</v>
      </c>
      <c r="K445" s="6">
        <v>37</v>
      </c>
      <c r="L445" s="6">
        <f t="shared" si="164"/>
        <v>8.0987728167083342E-2</v>
      </c>
      <c r="M445" s="6">
        <f t="shared" si="165"/>
        <v>100</v>
      </c>
      <c r="N445" s="6">
        <f t="shared" si="166"/>
        <v>0</v>
      </c>
      <c r="O445" s="11">
        <f t="shared" si="167"/>
        <v>0</v>
      </c>
    </row>
    <row r="446" spans="1:15">
      <c r="A446" s="6" t="s">
        <v>58</v>
      </c>
      <c r="B446" s="6">
        <v>4340</v>
      </c>
      <c r="C446" s="8">
        <v>7.6989970800000002E-2</v>
      </c>
      <c r="D446" s="9">
        <v>0.41299999999999998</v>
      </c>
      <c r="E446" s="9">
        <v>54.65</v>
      </c>
      <c r="F446" s="9">
        <v>0.7</v>
      </c>
      <c r="G446" s="9">
        <v>0.09</v>
      </c>
      <c r="H446" s="6">
        <v>1</v>
      </c>
      <c r="I446" s="9">
        <f t="shared" si="186"/>
        <v>0.7</v>
      </c>
      <c r="J446" s="9">
        <f t="shared" si="187"/>
        <v>0.09</v>
      </c>
      <c r="K446" s="6">
        <v>67</v>
      </c>
      <c r="L446" s="6">
        <f t="shared" si="164"/>
        <v>0.144808190536905</v>
      </c>
      <c r="M446" s="6">
        <f t="shared" si="165"/>
        <v>179</v>
      </c>
      <c r="N446" s="6">
        <f t="shared" si="166"/>
        <v>0</v>
      </c>
      <c r="O446" s="11">
        <f t="shared" si="167"/>
        <v>0</v>
      </c>
    </row>
    <row r="447" spans="1:15">
      <c r="A447" s="6" t="s">
        <v>58</v>
      </c>
      <c r="B447" s="6">
        <v>5300</v>
      </c>
      <c r="C447" s="8">
        <v>2.3949907750000001</v>
      </c>
      <c r="D447" s="9">
        <v>0.5</v>
      </c>
      <c r="E447" s="9">
        <v>54.65</v>
      </c>
      <c r="F447" s="9">
        <v>0.6</v>
      </c>
      <c r="G447" s="9">
        <v>0.13500000000000001</v>
      </c>
      <c r="H447" s="6">
        <v>0</v>
      </c>
      <c r="I447" s="9">
        <f t="shared" ref="I447:I452" si="188">0.7*F447</f>
        <v>0.42</v>
      </c>
      <c r="J447" s="9">
        <f t="shared" ref="J447:J452" si="189">0.5*G447</f>
        <v>6.7500000000000004E-2</v>
      </c>
      <c r="K447" s="6">
        <v>2523</v>
      </c>
      <c r="L447" s="6">
        <f t="shared" si="164"/>
        <v>5.4535935772395838</v>
      </c>
      <c r="M447" s="6">
        <f t="shared" si="165"/>
        <v>6727</v>
      </c>
      <c r="N447" s="6">
        <f t="shared" si="166"/>
        <v>6</v>
      </c>
      <c r="O447" s="11">
        <f t="shared" si="167"/>
        <v>1</v>
      </c>
    </row>
    <row r="448" spans="1:15">
      <c r="A448" s="6" t="s">
        <v>58</v>
      </c>
      <c r="B448" s="6">
        <v>5300</v>
      </c>
      <c r="C448" s="8">
        <v>0.6852110615</v>
      </c>
      <c r="D448" s="9">
        <v>0.5</v>
      </c>
      <c r="E448" s="9">
        <v>54.65</v>
      </c>
      <c r="F448" s="9">
        <v>0.6</v>
      </c>
      <c r="G448" s="9">
        <v>0.13500000000000001</v>
      </c>
      <c r="H448" s="6">
        <v>0</v>
      </c>
      <c r="I448" s="9">
        <f t="shared" si="188"/>
        <v>0.42</v>
      </c>
      <c r="J448" s="9">
        <f t="shared" si="189"/>
        <v>6.7500000000000004E-2</v>
      </c>
      <c r="K448" s="6">
        <v>722</v>
      </c>
      <c r="L448" s="6">
        <f t="shared" si="164"/>
        <v>1.5602826879572917</v>
      </c>
      <c r="M448" s="6">
        <f t="shared" si="165"/>
        <v>1925</v>
      </c>
      <c r="N448" s="6">
        <f t="shared" si="166"/>
        <v>2</v>
      </c>
      <c r="O448" s="11">
        <f t="shared" si="167"/>
        <v>0.3</v>
      </c>
    </row>
    <row r="449" spans="1:15">
      <c r="A449" s="6" t="s">
        <v>58</v>
      </c>
      <c r="B449" s="6">
        <v>5300</v>
      </c>
      <c r="C449" s="8">
        <v>5.1478373100000002E-2</v>
      </c>
      <c r="D449" s="9">
        <v>0.5</v>
      </c>
      <c r="E449" s="9">
        <v>54.65</v>
      </c>
      <c r="F449" s="9">
        <v>0.6</v>
      </c>
      <c r="G449" s="9">
        <v>0.13500000000000001</v>
      </c>
      <c r="H449" s="6">
        <v>0</v>
      </c>
      <c r="I449" s="9">
        <f t="shared" si="188"/>
        <v>0.42</v>
      </c>
      <c r="J449" s="9">
        <f t="shared" si="189"/>
        <v>6.7500000000000004E-2</v>
      </c>
      <c r="K449" s="6">
        <v>54</v>
      </c>
      <c r="L449" s="6">
        <f t="shared" si="164"/>
        <v>0.117220545413125</v>
      </c>
      <c r="M449" s="6">
        <f t="shared" si="165"/>
        <v>145</v>
      </c>
      <c r="N449" s="6">
        <f t="shared" si="166"/>
        <v>0</v>
      </c>
      <c r="O449" s="11">
        <f t="shared" si="167"/>
        <v>0</v>
      </c>
    </row>
    <row r="450" spans="1:15">
      <c r="A450" s="6" t="s">
        <v>58</v>
      </c>
      <c r="B450" s="6">
        <v>5340</v>
      </c>
      <c r="C450" s="8">
        <v>1.2575156354999999</v>
      </c>
      <c r="D450" s="9">
        <v>0.5</v>
      </c>
      <c r="E450" s="9">
        <v>54.65</v>
      </c>
      <c r="F450" s="9">
        <v>0.6</v>
      </c>
      <c r="G450" s="9">
        <v>0.13500000000000001</v>
      </c>
      <c r="H450" s="6">
        <v>0</v>
      </c>
      <c r="I450" s="9">
        <f t="shared" si="188"/>
        <v>0.42</v>
      </c>
      <c r="J450" s="9">
        <f t="shared" si="189"/>
        <v>6.7500000000000004E-2</v>
      </c>
      <c r="K450" s="6">
        <v>1325</v>
      </c>
      <c r="L450" s="6">
        <f t="shared" si="164"/>
        <v>2.8634678950031245</v>
      </c>
      <c r="M450" s="6">
        <f t="shared" si="165"/>
        <v>3532</v>
      </c>
      <c r="N450" s="6">
        <f t="shared" si="166"/>
        <v>3</v>
      </c>
      <c r="O450" s="11">
        <f t="shared" si="167"/>
        <v>0.5</v>
      </c>
    </row>
    <row r="451" spans="1:15">
      <c r="A451" s="6" t="s">
        <v>58</v>
      </c>
      <c r="B451" s="6">
        <v>5300</v>
      </c>
      <c r="C451" s="8">
        <v>1.7143133560999999</v>
      </c>
      <c r="D451" s="9">
        <v>0.5</v>
      </c>
      <c r="E451" s="9">
        <v>54.65</v>
      </c>
      <c r="F451" s="9">
        <v>0.6</v>
      </c>
      <c r="G451" s="9">
        <v>0.13500000000000001</v>
      </c>
      <c r="H451" s="6">
        <v>0</v>
      </c>
      <c r="I451" s="9">
        <f t="shared" si="188"/>
        <v>0.42</v>
      </c>
      <c r="J451" s="9">
        <f t="shared" si="189"/>
        <v>6.7500000000000004E-2</v>
      </c>
      <c r="K451" s="6">
        <v>1689</v>
      </c>
      <c r="L451" s="6">
        <f t="shared" ref="L451:L503" si="190">(E451*D451*C451)/12</f>
        <v>3.9036343712860417</v>
      </c>
      <c r="M451" s="6">
        <f t="shared" ref="M451:M503" si="191">ROUND(E451*D451*C451*102.79,0)</f>
        <v>4815</v>
      </c>
      <c r="N451" s="6">
        <f t="shared" ref="N451:N503" si="192">ROUND(I451*M451*0.002205,0)</f>
        <v>4</v>
      </c>
      <c r="O451" s="11">
        <f t="shared" ref="O451:O503" si="193">ROUND(J451*M451*0.002205,1)</f>
        <v>0.7</v>
      </c>
    </row>
    <row r="452" spans="1:15">
      <c r="A452" s="6" t="s">
        <v>58</v>
      </c>
      <c r="B452" s="6">
        <v>5300</v>
      </c>
      <c r="C452" s="8">
        <v>2.1501541145999998</v>
      </c>
      <c r="D452" s="9">
        <v>0.5</v>
      </c>
      <c r="E452" s="9">
        <v>54.65</v>
      </c>
      <c r="F452" s="9">
        <v>0.6</v>
      </c>
      <c r="G452" s="9">
        <v>0.13500000000000001</v>
      </c>
      <c r="H452" s="6">
        <v>0</v>
      </c>
      <c r="I452" s="9">
        <f t="shared" si="188"/>
        <v>0.42</v>
      </c>
      <c r="J452" s="9">
        <f t="shared" si="189"/>
        <v>6.7500000000000004E-2</v>
      </c>
      <c r="K452" s="6">
        <v>2119</v>
      </c>
      <c r="L452" s="6">
        <f t="shared" si="190"/>
        <v>4.8960800984537496</v>
      </c>
      <c r="M452" s="6">
        <f t="shared" si="191"/>
        <v>6039</v>
      </c>
      <c r="N452" s="6">
        <f t="shared" si="192"/>
        <v>6</v>
      </c>
      <c r="O452" s="11">
        <f t="shared" si="193"/>
        <v>0.9</v>
      </c>
    </row>
    <row r="453" spans="1:15">
      <c r="A453" s="6" t="s">
        <v>58</v>
      </c>
      <c r="B453" s="6">
        <v>3100</v>
      </c>
      <c r="C453" s="8">
        <v>6.7195858499999997E-2</v>
      </c>
      <c r="D453" s="9">
        <v>0.41099999999999998</v>
      </c>
      <c r="E453" s="9">
        <v>54.65</v>
      </c>
      <c r="F453" s="9">
        <v>1.2</v>
      </c>
      <c r="G453" s="9">
        <v>6.4000000000000001E-2</v>
      </c>
      <c r="H453" s="6">
        <v>1</v>
      </c>
      <c r="I453" s="9">
        <f t="shared" ref="I453:I455" si="194">F453</f>
        <v>1.2</v>
      </c>
      <c r="J453" s="9">
        <f t="shared" ref="J453:J455" si="195">G453</f>
        <v>6.4000000000000001E-2</v>
      </c>
      <c r="K453" s="6">
        <v>58</v>
      </c>
      <c r="L453" s="6">
        <f t="shared" si="190"/>
        <v>0.12577468809560624</v>
      </c>
      <c r="M453" s="6">
        <f t="shared" si="191"/>
        <v>155</v>
      </c>
      <c r="N453" s="6">
        <f t="shared" si="192"/>
        <v>0</v>
      </c>
      <c r="O453" s="11">
        <f t="shared" si="193"/>
        <v>0</v>
      </c>
    </row>
    <row r="454" spans="1:15">
      <c r="A454" s="6" t="s">
        <v>58</v>
      </c>
      <c r="B454" s="6">
        <v>6460</v>
      </c>
      <c r="C454" s="8">
        <v>0.25765752530000002</v>
      </c>
      <c r="D454" s="9">
        <v>0.30299999999999999</v>
      </c>
      <c r="E454" s="9">
        <v>54.65</v>
      </c>
      <c r="F454" s="9">
        <v>0</v>
      </c>
      <c r="G454" s="9">
        <v>0</v>
      </c>
      <c r="H454" s="6">
        <v>1</v>
      </c>
      <c r="I454" s="9">
        <f t="shared" si="194"/>
        <v>0</v>
      </c>
      <c r="J454" s="9">
        <f t="shared" si="195"/>
        <v>0</v>
      </c>
      <c r="K454" s="6">
        <v>164</v>
      </c>
      <c r="L454" s="6">
        <f t="shared" si="190"/>
        <v>0.35554483988053626</v>
      </c>
      <c r="M454" s="6">
        <f t="shared" si="191"/>
        <v>439</v>
      </c>
      <c r="N454" s="6">
        <f t="shared" si="192"/>
        <v>0</v>
      </c>
      <c r="O454" s="11">
        <f t="shared" si="193"/>
        <v>0</v>
      </c>
    </row>
    <row r="455" spans="1:15">
      <c r="A455" s="6" t="s">
        <v>58</v>
      </c>
      <c r="B455" s="6">
        <v>6460</v>
      </c>
      <c r="C455" s="8">
        <v>0.19097921330000001</v>
      </c>
      <c r="D455" s="9">
        <v>0.30299999999999999</v>
      </c>
      <c r="E455" s="9">
        <v>54.65</v>
      </c>
      <c r="F455" s="9">
        <v>0</v>
      </c>
      <c r="G455" s="9">
        <v>0</v>
      </c>
      <c r="H455" s="6">
        <v>1</v>
      </c>
      <c r="I455" s="9">
        <f t="shared" si="194"/>
        <v>0</v>
      </c>
      <c r="J455" s="9">
        <f t="shared" si="195"/>
        <v>0</v>
      </c>
      <c r="K455" s="6">
        <v>122</v>
      </c>
      <c r="L455" s="6">
        <f t="shared" si="190"/>
        <v>0.26353460367283627</v>
      </c>
      <c r="M455" s="6">
        <f t="shared" si="191"/>
        <v>325</v>
      </c>
      <c r="N455" s="6">
        <f t="shared" si="192"/>
        <v>0</v>
      </c>
      <c r="O455" s="11">
        <f t="shared" si="193"/>
        <v>0</v>
      </c>
    </row>
    <row r="456" spans="1:15">
      <c r="A456" s="6" t="s">
        <v>58</v>
      </c>
      <c r="B456" s="6">
        <v>5340</v>
      </c>
      <c r="C456" s="8">
        <v>4.6696474676999999</v>
      </c>
      <c r="D456" s="9">
        <v>0.5</v>
      </c>
      <c r="E456" s="9">
        <v>54.65</v>
      </c>
      <c r="F456" s="9">
        <v>0.6</v>
      </c>
      <c r="G456" s="9">
        <v>0.13500000000000001</v>
      </c>
      <c r="H456" s="6">
        <v>0</v>
      </c>
      <c r="I456" s="9">
        <f>0.7*F456</f>
        <v>0.42</v>
      </c>
      <c r="J456" s="9">
        <f>0.5*G456</f>
        <v>6.7500000000000004E-2</v>
      </c>
      <c r="K456" s="6">
        <v>4920</v>
      </c>
      <c r="L456" s="6">
        <f t="shared" si="190"/>
        <v>10.633176421241874</v>
      </c>
      <c r="M456" s="6">
        <f t="shared" si="191"/>
        <v>13116</v>
      </c>
      <c r="N456" s="6">
        <f t="shared" si="192"/>
        <v>12</v>
      </c>
      <c r="O456" s="11">
        <f t="shared" si="193"/>
        <v>2</v>
      </c>
    </row>
    <row r="457" spans="1:15">
      <c r="A457" s="6" t="s">
        <v>58</v>
      </c>
      <c r="B457" s="6">
        <v>5340</v>
      </c>
      <c r="C457" s="8">
        <v>4.9292765600000003E-2</v>
      </c>
      <c r="D457" s="9">
        <v>0.5</v>
      </c>
      <c r="E457" s="9">
        <v>54.65</v>
      </c>
      <c r="F457" s="9">
        <v>0.6</v>
      </c>
      <c r="G457" s="9">
        <v>0.13500000000000001</v>
      </c>
      <c r="H457" s="6">
        <v>1</v>
      </c>
      <c r="I457" s="9">
        <f t="shared" ref="I457:I458" si="196">F457</f>
        <v>0.6</v>
      </c>
      <c r="J457" s="9">
        <f t="shared" ref="J457:J458" si="197">G457</f>
        <v>0.13500000000000001</v>
      </c>
      <c r="K457" s="6">
        <v>52</v>
      </c>
      <c r="L457" s="6">
        <f t="shared" si="190"/>
        <v>0.11224373500166668</v>
      </c>
      <c r="M457" s="6">
        <f t="shared" si="191"/>
        <v>138</v>
      </c>
      <c r="N457" s="6">
        <f t="shared" si="192"/>
        <v>0</v>
      </c>
      <c r="O457" s="11">
        <f t="shared" si="193"/>
        <v>0</v>
      </c>
    </row>
    <row r="458" spans="1:15">
      <c r="A458" s="6" t="s">
        <v>58</v>
      </c>
      <c r="B458" s="6">
        <v>5340</v>
      </c>
      <c r="C458" s="8">
        <v>0.1234465829</v>
      </c>
      <c r="D458" s="9">
        <v>0.5</v>
      </c>
      <c r="E458" s="9">
        <v>54.65</v>
      </c>
      <c r="F458" s="9">
        <v>0.6</v>
      </c>
      <c r="G458" s="9">
        <v>0.13500000000000001</v>
      </c>
      <c r="H458" s="6">
        <v>1</v>
      </c>
      <c r="I458" s="9">
        <f t="shared" si="196"/>
        <v>0.6</v>
      </c>
      <c r="J458" s="9">
        <f t="shared" si="197"/>
        <v>0.13500000000000001</v>
      </c>
      <c r="K458" s="6">
        <v>130</v>
      </c>
      <c r="L458" s="6">
        <f t="shared" si="190"/>
        <v>0.28109815647854169</v>
      </c>
      <c r="M458" s="6">
        <f t="shared" si="191"/>
        <v>347</v>
      </c>
      <c r="N458" s="6">
        <f t="shared" si="192"/>
        <v>0</v>
      </c>
      <c r="O458" s="11">
        <f t="shared" si="193"/>
        <v>0.1</v>
      </c>
    </row>
    <row r="459" spans="1:15">
      <c r="A459" s="6" t="s">
        <v>58</v>
      </c>
      <c r="B459" s="6">
        <v>5300</v>
      </c>
      <c r="C459" s="8">
        <v>2.0701964097999999</v>
      </c>
      <c r="D459" s="9">
        <v>0.5</v>
      </c>
      <c r="E459" s="9">
        <v>54.65</v>
      </c>
      <c r="F459" s="9">
        <v>0.6</v>
      </c>
      <c r="G459" s="9">
        <v>0.13500000000000001</v>
      </c>
      <c r="H459" s="6">
        <v>0</v>
      </c>
      <c r="I459" s="9">
        <f t="shared" ref="I459:I460" si="198">0.7*F459</f>
        <v>0.42</v>
      </c>
      <c r="J459" s="9">
        <f t="shared" ref="J459:J460" si="199">0.5*G459</f>
        <v>6.7500000000000004E-2</v>
      </c>
      <c r="K459" s="6">
        <v>2040</v>
      </c>
      <c r="L459" s="6">
        <f t="shared" si="190"/>
        <v>4.7140097414820827</v>
      </c>
      <c r="M459" s="6">
        <f t="shared" si="191"/>
        <v>5815</v>
      </c>
      <c r="N459" s="6">
        <f t="shared" si="192"/>
        <v>5</v>
      </c>
      <c r="O459" s="11">
        <f t="shared" si="193"/>
        <v>0.9</v>
      </c>
    </row>
    <row r="460" spans="1:15">
      <c r="A460" s="6" t="s">
        <v>58</v>
      </c>
      <c r="B460" s="6">
        <v>1750</v>
      </c>
      <c r="C460" s="8">
        <v>1.109417E-2</v>
      </c>
      <c r="D460" s="9">
        <v>0.72399999999999998</v>
      </c>
      <c r="E460" s="9">
        <v>54.65</v>
      </c>
      <c r="F460" s="9">
        <v>1.8</v>
      </c>
      <c r="G460" s="9">
        <v>0.47799999999999998</v>
      </c>
      <c r="H460" s="6">
        <v>0</v>
      </c>
      <c r="I460" s="9">
        <f t="shared" si="198"/>
        <v>1.26</v>
      </c>
      <c r="J460" s="9">
        <f t="shared" si="199"/>
        <v>0.23899999999999999</v>
      </c>
      <c r="K460" s="6">
        <v>191</v>
      </c>
      <c r="L460" s="6">
        <f t="shared" si="190"/>
        <v>3.6579882226833338E-2</v>
      </c>
      <c r="M460" s="6">
        <f t="shared" si="191"/>
        <v>45</v>
      </c>
      <c r="N460" s="6">
        <f t="shared" si="192"/>
        <v>0</v>
      </c>
      <c r="O460" s="11">
        <f t="shared" si="193"/>
        <v>0</v>
      </c>
    </row>
    <row r="461" spans="1:15">
      <c r="A461" s="6" t="s">
        <v>58</v>
      </c>
      <c r="B461" s="6">
        <v>6460</v>
      </c>
      <c r="C461" s="8">
        <v>0.244529846</v>
      </c>
      <c r="D461" s="9">
        <v>0.30299999999999999</v>
      </c>
      <c r="E461" s="9">
        <v>54.65</v>
      </c>
      <c r="F461" s="9">
        <v>0</v>
      </c>
      <c r="G461" s="9">
        <v>0</v>
      </c>
      <c r="H461" s="6">
        <v>1</v>
      </c>
      <c r="I461" s="9">
        <f t="shared" ref="I461:I463" si="200">F461</f>
        <v>0</v>
      </c>
      <c r="J461" s="9">
        <f t="shared" ref="J461:J463" si="201">G461</f>
        <v>0</v>
      </c>
      <c r="K461" s="6">
        <v>156</v>
      </c>
      <c r="L461" s="6">
        <f t="shared" si="190"/>
        <v>0.33742979111847499</v>
      </c>
      <c r="M461" s="6">
        <f t="shared" si="191"/>
        <v>416</v>
      </c>
      <c r="N461" s="6">
        <f t="shared" si="192"/>
        <v>0</v>
      </c>
      <c r="O461" s="11">
        <f t="shared" si="193"/>
        <v>0</v>
      </c>
    </row>
    <row r="462" spans="1:15">
      <c r="A462" s="6" t="s">
        <v>58</v>
      </c>
      <c r="B462" s="6">
        <v>5340</v>
      </c>
      <c r="C462" s="8">
        <v>1.6269338E-3</v>
      </c>
      <c r="D462" s="9">
        <v>0.5</v>
      </c>
      <c r="E462" s="9">
        <v>54.65</v>
      </c>
      <c r="F462" s="9">
        <v>0.6</v>
      </c>
      <c r="G462" s="9">
        <v>0.13500000000000001</v>
      </c>
      <c r="H462" s="6">
        <v>1</v>
      </c>
      <c r="I462" s="9">
        <f t="shared" si="200"/>
        <v>0.6</v>
      </c>
      <c r="J462" s="9">
        <f t="shared" si="201"/>
        <v>0.13500000000000001</v>
      </c>
      <c r="K462" s="6">
        <v>2</v>
      </c>
      <c r="L462" s="6">
        <f t="shared" si="190"/>
        <v>3.7046638404166668E-3</v>
      </c>
      <c r="M462" s="6">
        <f t="shared" si="191"/>
        <v>5</v>
      </c>
      <c r="N462" s="6">
        <f t="shared" si="192"/>
        <v>0</v>
      </c>
      <c r="O462" s="11">
        <f t="shared" si="193"/>
        <v>0</v>
      </c>
    </row>
    <row r="463" spans="1:15">
      <c r="A463" s="6" t="s">
        <v>58</v>
      </c>
      <c r="B463" s="6">
        <v>5340</v>
      </c>
      <c r="C463" s="8">
        <v>3.5738150099999998E-2</v>
      </c>
      <c r="D463" s="9">
        <v>0.5</v>
      </c>
      <c r="E463" s="9">
        <v>54.65</v>
      </c>
      <c r="F463" s="9">
        <v>0.6</v>
      </c>
      <c r="G463" s="9">
        <v>0.13500000000000001</v>
      </c>
      <c r="H463" s="6">
        <v>1</v>
      </c>
      <c r="I463" s="9">
        <f t="shared" si="200"/>
        <v>0.6</v>
      </c>
      <c r="J463" s="9">
        <f t="shared" si="201"/>
        <v>0.13500000000000001</v>
      </c>
      <c r="K463" s="6">
        <v>38</v>
      </c>
      <c r="L463" s="6">
        <f t="shared" si="190"/>
        <v>8.1378745956874984E-2</v>
      </c>
      <c r="M463" s="6">
        <f t="shared" si="191"/>
        <v>100</v>
      </c>
      <c r="N463" s="6">
        <f t="shared" si="192"/>
        <v>0</v>
      </c>
      <c r="O463" s="11">
        <f t="shared" si="193"/>
        <v>0</v>
      </c>
    </row>
    <row r="464" spans="1:15">
      <c r="A464" s="6" t="s">
        <v>58</v>
      </c>
      <c r="B464" s="6">
        <v>5340</v>
      </c>
      <c r="C464" s="8">
        <v>1.6421538949000001</v>
      </c>
      <c r="D464" s="9">
        <v>0.5</v>
      </c>
      <c r="E464" s="9">
        <v>54.65</v>
      </c>
      <c r="F464" s="9">
        <v>0.6</v>
      </c>
      <c r="G464" s="9">
        <v>0.13500000000000001</v>
      </c>
      <c r="H464" s="6">
        <v>0</v>
      </c>
      <c r="I464" s="9">
        <f>0.7*F464</f>
        <v>0.42</v>
      </c>
      <c r="J464" s="9">
        <f>0.5*G464</f>
        <v>6.7500000000000004E-2</v>
      </c>
      <c r="K464" s="6">
        <v>1730</v>
      </c>
      <c r="L464" s="6">
        <f t="shared" si="190"/>
        <v>3.7393212648452088</v>
      </c>
      <c r="M464" s="6">
        <f t="shared" si="191"/>
        <v>4612</v>
      </c>
      <c r="N464" s="6">
        <f t="shared" si="192"/>
        <v>4</v>
      </c>
      <c r="O464" s="11">
        <f t="shared" si="193"/>
        <v>0.7</v>
      </c>
    </row>
    <row r="465" spans="1:15">
      <c r="A465" s="6" t="s">
        <v>58</v>
      </c>
      <c r="B465" s="6">
        <v>3100</v>
      </c>
      <c r="C465" s="8">
        <v>4.2502026999999998E-2</v>
      </c>
      <c r="D465" s="9">
        <v>0.41099999999999998</v>
      </c>
      <c r="E465" s="9">
        <v>54.65</v>
      </c>
      <c r="F465" s="9">
        <v>1.2</v>
      </c>
      <c r="G465" s="9">
        <v>6.4000000000000001E-2</v>
      </c>
      <c r="H465" s="6">
        <v>1</v>
      </c>
      <c r="I465" s="9">
        <f t="shared" ref="I465:I480" si="202">F465</f>
        <v>1.2</v>
      </c>
      <c r="J465" s="9">
        <f t="shared" ref="J465:J480" si="203">G465</f>
        <v>6.4000000000000001E-2</v>
      </c>
      <c r="K465" s="6">
        <v>37</v>
      </c>
      <c r="L465" s="6">
        <f t="shared" si="190"/>
        <v>7.9553700312587475E-2</v>
      </c>
      <c r="M465" s="6">
        <f t="shared" si="191"/>
        <v>98</v>
      </c>
      <c r="N465" s="6">
        <f t="shared" si="192"/>
        <v>0</v>
      </c>
      <c r="O465" s="11">
        <f t="shared" si="193"/>
        <v>0</v>
      </c>
    </row>
    <row r="466" spans="1:15">
      <c r="A466" s="6" t="s">
        <v>58</v>
      </c>
      <c r="B466" s="6">
        <v>1750</v>
      </c>
      <c r="C466" s="8">
        <v>0.14200679250000001</v>
      </c>
      <c r="D466" s="9">
        <v>0.76800000000000002</v>
      </c>
      <c r="E466" s="9">
        <v>54.65</v>
      </c>
      <c r="F466" s="9">
        <v>1.8</v>
      </c>
      <c r="G466" s="9">
        <v>0.47799999999999998</v>
      </c>
      <c r="H466" s="6">
        <v>1</v>
      </c>
      <c r="I466" s="9">
        <f t="shared" si="202"/>
        <v>1.8</v>
      </c>
      <c r="J466" s="9">
        <f t="shared" si="203"/>
        <v>0.47799999999999998</v>
      </c>
      <c r="K466" s="6">
        <v>473</v>
      </c>
      <c r="L466" s="6">
        <f t="shared" si="190"/>
        <v>0.49668295744800006</v>
      </c>
      <c r="M466" s="6">
        <f t="shared" si="191"/>
        <v>613</v>
      </c>
      <c r="N466" s="6">
        <f t="shared" si="192"/>
        <v>2</v>
      </c>
      <c r="O466" s="11">
        <f t="shared" si="193"/>
        <v>0.6</v>
      </c>
    </row>
    <row r="467" spans="1:15">
      <c r="A467" s="6" t="s">
        <v>58</v>
      </c>
      <c r="B467" s="6">
        <v>3100</v>
      </c>
      <c r="C467" s="8">
        <v>6.1183694499999997E-2</v>
      </c>
      <c r="D467" s="9">
        <v>0.41099999999999998</v>
      </c>
      <c r="E467" s="9">
        <v>54.65</v>
      </c>
      <c r="F467" s="9">
        <v>1.2</v>
      </c>
      <c r="G467" s="9">
        <v>6.4000000000000001E-2</v>
      </c>
      <c r="H467" s="6">
        <v>1</v>
      </c>
      <c r="I467" s="9">
        <f t="shared" si="202"/>
        <v>1.2</v>
      </c>
      <c r="J467" s="9">
        <f t="shared" si="203"/>
        <v>6.4000000000000001E-2</v>
      </c>
      <c r="K467" s="6">
        <v>53</v>
      </c>
      <c r="L467" s="6">
        <f t="shared" si="190"/>
        <v>0.11452134497655624</v>
      </c>
      <c r="M467" s="6">
        <f t="shared" si="191"/>
        <v>141</v>
      </c>
      <c r="N467" s="6">
        <f t="shared" si="192"/>
        <v>0</v>
      </c>
      <c r="O467" s="11">
        <f t="shared" si="193"/>
        <v>0</v>
      </c>
    </row>
    <row r="468" spans="1:15">
      <c r="A468" s="6" t="s">
        <v>58</v>
      </c>
      <c r="B468" s="6">
        <v>3100</v>
      </c>
      <c r="C468" s="8">
        <v>2.3730743999999999E-3</v>
      </c>
      <c r="D468" s="9">
        <v>0.41099999999999998</v>
      </c>
      <c r="E468" s="9">
        <v>54.65</v>
      </c>
      <c r="F468" s="9">
        <v>1.2</v>
      </c>
      <c r="G468" s="9">
        <v>6.4000000000000001E-2</v>
      </c>
      <c r="H468" s="6">
        <v>1</v>
      </c>
      <c r="I468" s="9">
        <f t="shared" si="202"/>
        <v>1.2</v>
      </c>
      <c r="J468" s="9">
        <f t="shared" si="203"/>
        <v>6.4000000000000001E-2</v>
      </c>
      <c r="K468" s="6">
        <v>2</v>
      </c>
      <c r="L468" s="6">
        <f t="shared" si="190"/>
        <v>4.4418316716299993E-3</v>
      </c>
      <c r="M468" s="6">
        <f t="shared" si="191"/>
        <v>5</v>
      </c>
      <c r="N468" s="6">
        <f t="shared" si="192"/>
        <v>0</v>
      </c>
      <c r="O468" s="11">
        <f t="shared" si="193"/>
        <v>0</v>
      </c>
    </row>
    <row r="469" spans="1:15">
      <c r="A469" s="6" t="s">
        <v>58</v>
      </c>
      <c r="B469" s="6">
        <v>6460</v>
      </c>
      <c r="C469" s="8">
        <v>0.1094446456</v>
      </c>
      <c r="D469" s="9">
        <v>0.30299999999999999</v>
      </c>
      <c r="E469" s="9">
        <v>54.65</v>
      </c>
      <c r="F469" s="9">
        <v>0</v>
      </c>
      <c r="G469" s="9">
        <v>0</v>
      </c>
      <c r="H469" s="6">
        <v>1</v>
      </c>
      <c r="I469" s="9">
        <f t="shared" si="202"/>
        <v>0</v>
      </c>
      <c r="J469" s="9">
        <f t="shared" si="203"/>
        <v>0</v>
      </c>
      <c r="K469" s="6">
        <v>70</v>
      </c>
      <c r="L469" s="6">
        <f t="shared" si="190"/>
        <v>0.15102403452151</v>
      </c>
      <c r="M469" s="6">
        <f t="shared" si="191"/>
        <v>186</v>
      </c>
      <c r="N469" s="6">
        <f t="shared" si="192"/>
        <v>0</v>
      </c>
      <c r="O469" s="11">
        <f t="shared" si="193"/>
        <v>0</v>
      </c>
    </row>
    <row r="470" spans="1:15">
      <c r="A470" s="6" t="s">
        <v>58</v>
      </c>
      <c r="B470" s="6">
        <v>6460</v>
      </c>
      <c r="C470" s="8">
        <v>0.16789905499999999</v>
      </c>
      <c r="D470" s="9">
        <v>0.30299999999999999</v>
      </c>
      <c r="E470" s="9">
        <v>54.65</v>
      </c>
      <c r="F470" s="9">
        <v>0</v>
      </c>
      <c r="G470" s="9">
        <v>0</v>
      </c>
      <c r="H470" s="6">
        <v>1</v>
      </c>
      <c r="I470" s="9">
        <f t="shared" si="202"/>
        <v>0</v>
      </c>
      <c r="J470" s="9">
        <f t="shared" si="203"/>
        <v>0</v>
      </c>
      <c r="K470" s="6">
        <v>107</v>
      </c>
      <c r="L470" s="6">
        <f t="shared" si="190"/>
        <v>0.23168600473268749</v>
      </c>
      <c r="M470" s="6">
        <f t="shared" si="191"/>
        <v>286</v>
      </c>
      <c r="N470" s="6">
        <f t="shared" si="192"/>
        <v>0</v>
      </c>
      <c r="O470" s="11">
        <f t="shared" si="193"/>
        <v>0</v>
      </c>
    </row>
    <row r="471" spans="1:15">
      <c r="A471" s="6" t="s">
        <v>58</v>
      </c>
      <c r="B471" s="6">
        <v>5300</v>
      </c>
      <c r="C471" s="8">
        <v>3.4996437300000002E-2</v>
      </c>
      <c r="D471" s="9">
        <v>0.5</v>
      </c>
      <c r="E471" s="9">
        <v>54.65</v>
      </c>
      <c r="F471" s="9">
        <v>0.6</v>
      </c>
      <c r="G471" s="9">
        <v>0.13500000000000001</v>
      </c>
      <c r="H471" s="6">
        <v>1</v>
      </c>
      <c r="I471" s="9">
        <f t="shared" si="202"/>
        <v>0.6</v>
      </c>
      <c r="J471" s="9">
        <f t="shared" si="203"/>
        <v>0.13500000000000001</v>
      </c>
      <c r="K471" s="6">
        <v>37</v>
      </c>
      <c r="L471" s="6">
        <f t="shared" si="190"/>
        <v>7.9689804101874998E-2</v>
      </c>
      <c r="M471" s="6">
        <f t="shared" si="191"/>
        <v>98</v>
      </c>
      <c r="N471" s="6">
        <f t="shared" si="192"/>
        <v>0</v>
      </c>
      <c r="O471" s="11">
        <f t="shared" si="193"/>
        <v>0</v>
      </c>
    </row>
    <row r="472" spans="1:15">
      <c r="A472" s="6" t="s">
        <v>58</v>
      </c>
      <c r="B472" s="6">
        <v>6460</v>
      </c>
      <c r="C472" s="8">
        <v>7.0291848000000002E-3</v>
      </c>
      <c r="D472" s="9">
        <v>0.30299999999999999</v>
      </c>
      <c r="E472" s="9">
        <v>54.65</v>
      </c>
      <c r="F472" s="9">
        <v>0</v>
      </c>
      <c r="G472" s="9">
        <v>0</v>
      </c>
      <c r="H472" s="6">
        <v>1</v>
      </c>
      <c r="I472" s="9">
        <f t="shared" si="202"/>
        <v>0</v>
      </c>
      <c r="J472" s="9">
        <f t="shared" si="203"/>
        <v>0</v>
      </c>
      <c r="K472" s="6">
        <v>4</v>
      </c>
      <c r="L472" s="6">
        <f t="shared" si="190"/>
        <v>9.6996599703299997E-3</v>
      </c>
      <c r="M472" s="6">
        <f t="shared" si="191"/>
        <v>12</v>
      </c>
      <c r="N472" s="6">
        <f t="shared" si="192"/>
        <v>0</v>
      </c>
      <c r="O472" s="11">
        <f t="shared" si="193"/>
        <v>0</v>
      </c>
    </row>
    <row r="473" spans="1:15">
      <c r="A473" s="6" t="s">
        <v>58</v>
      </c>
      <c r="B473" s="6">
        <v>6460</v>
      </c>
      <c r="C473" s="8">
        <v>7.8938552100000003E-2</v>
      </c>
      <c r="D473" s="9">
        <v>0.30299999999999999</v>
      </c>
      <c r="E473" s="9">
        <v>54.65</v>
      </c>
      <c r="F473" s="9">
        <v>0</v>
      </c>
      <c r="G473" s="9">
        <v>0</v>
      </c>
      <c r="H473" s="6">
        <v>1</v>
      </c>
      <c r="I473" s="9">
        <f t="shared" si="202"/>
        <v>0</v>
      </c>
      <c r="J473" s="9">
        <f t="shared" si="203"/>
        <v>0</v>
      </c>
      <c r="K473" s="6">
        <v>1515</v>
      </c>
      <c r="L473" s="6">
        <f t="shared" si="190"/>
        <v>0.10892829477469125</v>
      </c>
      <c r="M473" s="6">
        <f t="shared" si="191"/>
        <v>134</v>
      </c>
      <c r="N473" s="6">
        <f t="shared" si="192"/>
        <v>0</v>
      </c>
      <c r="O473" s="11">
        <f t="shared" si="193"/>
        <v>0</v>
      </c>
    </row>
    <row r="474" spans="1:15">
      <c r="A474" s="6" t="s">
        <v>58</v>
      </c>
      <c r="B474" s="6">
        <v>5300</v>
      </c>
      <c r="C474" s="8">
        <v>5.9487264800000002E-2</v>
      </c>
      <c r="D474" s="9">
        <v>0.5</v>
      </c>
      <c r="E474" s="9">
        <v>54.65</v>
      </c>
      <c r="F474" s="9">
        <v>0.6</v>
      </c>
      <c r="G474" s="9">
        <v>0.13500000000000001</v>
      </c>
      <c r="H474" s="6">
        <v>1</v>
      </c>
      <c r="I474" s="9">
        <f t="shared" si="202"/>
        <v>0.6</v>
      </c>
      <c r="J474" s="9">
        <f t="shared" si="203"/>
        <v>0.13500000000000001</v>
      </c>
      <c r="K474" s="6">
        <v>59</v>
      </c>
      <c r="L474" s="6">
        <f t="shared" si="190"/>
        <v>0.13545745922166666</v>
      </c>
      <c r="M474" s="6">
        <f t="shared" si="191"/>
        <v>167</v>
      </c>
      <c r="N474" s="6">
        <f t="shared" si="192"/>
        <v>0</v>
      </c>
      <c r="O474" s="11">
        <f t="shared" si="193"/>
        <v>0</v>
      </c>
    </row>
    <row r="475" spans="1:15">
      <c r="A475" s="6" t="s">
        <v>58</v>
      </c>
      <c r="B475" s="6">
        <v>5340</v>
      </c>
      <c r="C475" s="8">
        <v>1.2517543399999999E-2</v>
      </c>
      <c r="D475" s="9">
        <v>0.5</v>
      </c>
      <c r="E475" s="9">
        <v>54.65</v>
      </c>
      <c r="F475" s="9">
        <v>0.6</v>
      </c>
      <c r="G475" s="9">
        <v>0.13500000000000001</v>
      </c>
      <c r="H475" s="6">
        <v>1</v>
      </c>
      <c r="I475" s="9">
        <f t="shared" si="202"/>
        <v>0.6</v>
      </c>
      <c r="J475" s="9">
        <f t="shared" si="203"/>
        <v>0.13500000000000001</v>
      </c>
      <c r="K475" s="6">
        <v>13</v>
      </c>
      <c r="L475" s="6">
        <f t="shared" si="190"/>
        <v>2.8503489450416666E-2</v>
      </c>
      <c r="M475" s="6">
        <f t="shared" si="191"/>
        <v>35</v>
      </c>
      <c r="N475" s="6">
        <f t="shared" si="192"/>
        <v>0</v>
      </c>
      <c r="O475" s="11">
        <f t="shared" si="193"/>
        <v>0</v>
      </c>
    </row>
    <row r="476" spans="1:15">
      <c r="A476" s="6" t="s">
        <v>58</v>
      </c>
      <c r="B476" s="6">
        <v>5300</v>
      </c>
      <c r="C476" s="8">
        <v>8.4554615400000005E-2</v>
      </c>
      <c r="D476" s="9">
        <v>0.5</v>
      </c>
      <c r="E476" s="9">
        <v>54.65</v>
      </c>
      <c r="F476" s="9">
        <v>0.6</v>
      </c>
      <c r="G476" s="9">
        <v>0.13500000000000001</v>
      </c>
      <c r="H476" s="6">
        <v>1</v>
      </c>
      <c r="I476" s="9">
        <f t="shared" si="202"/>
        <v>0.6</v>
      </c>
      <c r="J476" s="9">
        <f t="shared" si="203"/>
        <v>0.13500000000000001</v>
      </c>
      <c r="K476" s="6">
        <v>83</v>
      </c>
      <c r="L476" s="6">
        <f t="shared" si="190"/>
        <v>0.19253790548375002</v>
      </c>
      <c r="M476" s="6">
        <f t="shared" si="191"/>
        <v>237</v>
      </c>
      <c r="N476" s="6">
        <f t="shared" si="192"/>
        <v>0</v>
      </c>
      <c r="O476" s="11">
        <f t="shared" si="193"/>
        <v>0.1</v>
      </c>
    </row>
    <row r="477" spans="1:15">
      <c r="A477" s="6" t="s">
        <v>58</v>
      </c>
      <c r="B477" s="6">
        <v>6460</v>
      </c>
      <c r="C477" s="8">
        <v>0.12238014849999999</v>
      </c>
      <c r="D477" s="9">
        <v>0.30299999999999999</v>
      </c>
      <c r="E477" s="9">
        <v>54.65</v>
      </c>
      <c r="F477" s="9">
        <v>0</v>
      </c>
      <c r="G477" s="9">
        <v>0</v>
      </c>
      <c r="H477" s="6">
        <v>1</v>
      </c>
      <c r="I477" s="9">
        <f t="shared" si="202"/>
        <v>0</v>
      </c>
      <c r="J477" s="9">
        <f t="shared" si="203"/>
        <v>0</v>
      </c>
      <c r="K477" s="6">
        <v>78</v>
      </c>
      <c r="L477" s="6">
        <f t="shared" si="190"/>
        <v>0.16887389666700625</v>
      </c>
      <c r="M477" s="6">
        <f t="shared" si="191"/>
        <v>208</v>
      </c>
      <c r="N477" s="6">
        <f t="shared" si="192"/>
        <v>0</v>
      </c>
      <c r="O477" s="11">
        <f t="shared" si="193"/>
        <v>0</v>
      </c>
    </row>
    <row r="478" spans="1:15">
      <c r="A478" s="6" t="s">
        <v>58</v>
      </c>
      <c r="B478" s="6">
        <v>5300</v>
      </c>
      <c r="C478" s="8">
        <v>0.27117237649999998</v>
      </c>
      <c r="D478" s="9">
        <v>0.5</v>
      </c>
      <c r="E478" s="9">
        <v>54.65</v>
      </c>
      <c r="F478" s="9">
        <v>0.6</v>
      </c>
      <c r="G478" s="9">
        <v>0.13500000000000001</v>
      </c>
      <c r="H478" s="6">
        <v>1</v>
      </c>
      <c r="I478" s="9">
        <f t="shared" si="202"/>
        <v>0.6</v>
      </c>
      <c r="J478" s="9">
        <f t="shared" si="203"/>
        <v>0.13500000000000001</v>
      </c>
      <c r="K478" s="6">
        <v>267</v>
      </c>
      <c r="L478" s="6">
        <f t="shared" si="190"/>
        <v>0.61748209898854156</v>
      </c>
      <c r="M478" s="6">
        <f t="shared" si="191"/>
        <v>762</v>
      </c>
      <c r="N478" s="6">
        <f t="shared" si="192"/>
        <v>1</v>
      </c>
      <c r="O478" s="11">
        <f t="shared" si="193"/>
        <v>0.2</v>
      </c>
    </row>
    <row r="479" spans="1:15">
      <c r="A479" s="6" t="s">
        <v>58</v>
      </c>
      <c r="B479" s="6">
        <v>6460</v>
      </c>
      <c r="C479" s="8">
        <v>4.2973484899999997E-2</v>
      </c>
      <c r="D479" s="9">
        <v>0.30299999999999999</v>
      </c>
      <c r="E479" s="9">
        <v>54.65</v>
      </c>
      <c r="F479" s="9">
        <v>0</v>
      </c>
      <c r="G479" s="9">
        <v>0</v>
      </c>
      <c r="H479" s="6">
        <v>1</v>
      </c>
      <c r="I479" s="9">
        <f t="shared" si="202"/>
        <v>0</v>
      </c>
      <c r="J479" s="9">
        <f t="shared" si="203"/>
        <v>0</v>
      </c>
      <c r="K479" s="6">
        <v>27</v>
      </c>
      <c r="L479" s="6">
        <f t="shared" si="190"/>
        <v>5.929964898207124E-2</v>
      </c>
      <c r="M479" s="6">
        <f t="shared" si="191"/>
        <v>73</v>
      </c>
      <c r="N479" s="6">
        <f t="shared" si="192"/>
        <v>0</v>
      </c>
      <c r="O479" s="11">
        <f t="shared" si="193"/>
        <v>0</v>
      </c>
    </row>
    <row r="480" spans="1:15">
      <c r="A480" s="6" t="s">
        <v>58</v>
      </c>
      <c r="B480" s="6">
        <v>6460</v>
      </c>
      <c r="C480" s="8">
        <v>0.1394813503</v>
      </c>
      <c r="D480" s="9">
        <v>0.30299999999999999</v>
      </c>
      <c r="E480" s="9">
        <v>54.65</v>
      </c>
      <c r="F480" s="9">
        <v>0</v>
      </c>
      <c r="G480" s="9">
        <v>0</v>
      </c>
      <c r="H480" s="6">
        <v>1</v>
      </c>
      <c r="I480" s="9">
        <f t="shared" si="202"/>
        <v>0</v>
      </c>
      <c r="J480" s="9">
        <f t="shared" si="203"/>
        <v>0</v>
      </c>
      <c r="K480" s="6">
        <v>83</v>
      </c>
      <c r="L480" s="6">
        <f t="shared" si="190"/>
        <v>0.19247205879584875</v>
      </c>
      <c r="M480" s="6">
        <f t="shared" si="191"/>
        <v>237</v>
      </c>
      <c r="N480" s="6">
        <f t="shared" si="192"/>
        <v>0</v>
      </c>
      <c r="O480" s="11">
        <f t="shared" si="193"/>
        <v>0</v>
      </c>
    </row>
    <row r="481" spans="1:15">
      <c r="A481" s="6" t="s">
        <v>58</v>
      </c>
      <c r="B481" s="6">
        <v>5300</v>
      </c>
      <c r="C481" s="8">
        <v>0.40979154919999999</v>
      </c>
      <c r="D481" s="9">
        <v>0.5</v>
      </c>
      <c r="E481" s="9">
        <v>54.65</v>
      </c>
      <c r="F481" s="9">
        <v>0.6</v>
      </c>
      <c r="G481" s="9">
        <v>0.13500000000000001</v>
      </c>
      <c r="H481" s="6">
        <v>0</v>
      </c>
      <c r="I481" s="9">
        <f t="shared" ref="I481:I484" si="204">0.7*F481</f>
        <v>0.42</v>
      </c>
      <c r="J481" s="9">
        <f t="shared" ref="J481:J484" si="205">0.5*G481</f>
        <v>6.7500000000000004E-2</v>
      </c>
      <c r="K481" s="6">
        <v>404</v>
      </c>
      <c r="L481" s="6">
        <f t="shared" si="190"/>
        <v>0.93312950682416662</v>
      </c>
      <c r="M481" s="6">
        <f t="shared" si="191"/>
        <v>1151</v>
      </c>
      <c r="N481" s="6">
        <f t="shared" si="192"/>
        <v>1</v>
      </c>
      <c r="O481" s="11">
        <f t="shared" si="193"/>
        <v>0.2</v>
      </c>
    </row>
    <row r="482" spans="1:15">
      <c r="A482" s="6" t="s">
        <v>58</v>
      </c>
      <c r="B482" s="6">
        <v>5300</v>
      </c>
      <c r="C482" s="8">
        <v>1.1237368865999999</v>
      </c>
      <c r="D482" s="9">
        <v>0.5</v>
      </c>
      <c r="E482" s="9">
        <v>54.65</v>
      </c>
      <c r="F482" s="9">
        <v>0.6</v>
      </c>
      <c r="G482" s="9">
        <v>0.13500000000000001</v>
      </c>
      <c r="H482" s="6">
        <v>0</v>
      </c>
      <c r="I482" s="9">
        <f t="shared" si="204"/>
        <v>0.42</v>
      </c>
      <c r="J482" s="9">
        <f t="shared" si="205"/>
        <v>6.7500000000000004E-2</v>
      </c>
      <c r="K482" s="6">
        <v>1107</v>
      </c>
      <c r="L482" s="6">
        <f t="shared" si="190"/>
        <v>2.5588425355287496</v>
      </c>
      <c r="M482" s="6">
        <f t="shared" si="191"/>
        <v>3156</v>
      </c>
      <c r="N482" s="6">
        <f t="shared" si="192"/>
        <v>3</v>
      </c>
      <c r="O482" s="11">
        <f t="shared" si="193"/>
        <v>0.5</v>
      </c>
    </row>
    <row r="483" spans="1:15">
      <c r="A483" s="6" t="s">
        <v>58</v>
      </c>
      <c r="B483" s="6">
        <v>5340</v>
      </c>
      <c r="C483" s="8">
        <v>0.30337784579999999</v>
      </c>
      <c r="D483" s="9">
        <v>0.5</v>
      </c>
      <c r="E483" s="9">
        <v>54.65</v>
      </c>
      <c r="F483" s="9">
        <v>0.6</v>
      </c>
      <c r="G483" s="9">
        <v>0.13500000000000001</v>
      </c>
      <c r="H483" s="6">
        <v>0</v>
      </c>
      <c r="I483" s="9">
        <f t="shared" si="204"/>
        <v>0.42</v>
      </c>
      <c r="J483" s="9">
        <f t="shared" si="205"/>
        <v>6.7500000000000004E-2</v>
      </c>
      <c r="K483" s="6">
        <v>299</v>
      </c>
      <c r="L483" s="6">
        <f t="shared" si="190"/>
        <v>0.69081663637375001</v>
      </c>
      <c r="M483" s="6">
        <f t="shared" si="191"/>
        <v>852</v>
      </c>
      <c r="N483" s="6">
        <f t="shared" si="192"/>
        <v>1</v>
      </c>
      <c r="O483" s="11">
        <f t="shared" si="193"/>
        <v>0.1</v>
      </c>
    </row>
    <row r="484" spans="1:15">
      <c r="A484" s="6" t="s">
        <v>58</v>
      </c>
      <c r="B484" s="6">
        <v>5340</v>
      </c>
      <c r="C484" s="8">
        <v>1.9320327799999999E-2</v>
      </c>
      <c r="D484" s="9">
        <v>0.5</v>
      </c>
      <c r="E484" s="9">
        <v>54.65</v>
      </c>
      <c r="F484" s="9">
        <v>0.6</v>
      </c>
      <c r="G484" s="9">
        <v>0.13500000000000001</v>
      </c>
      <c r="H484" s="6">
        <v>0</v>
      </c>
      <c r="I484" s="9">
        <f t="shared" si="204"/>
        <v>0.42</v>
      </c>
      <c r="J484" s="9">
        <f t="shared" si="205"/>
        <v>6.7500000000000004E-2</v>
      </c>
      <c r="K484" s="6">
        <v>20</v>
      </c>
      <c r="L484" s="6">
        <f t="shared" si="190"/>
        <v>4.3993996427916661E-2</v>
      </c>
      <c r="M484" s="6">
        <f t="shared" si="191"/>
        <v>54</v>
      </c>
      <c r="N484" s="6">
        <f t="shared" si="192"/>
        <v>0</v>
      </c>
      <c r="O484" s="11">
        <f t="shared" si="193"/>
        <v>0</v>
      </c>
    </row>
    <row r="485" spans="1:15">
      <c r="A485" s="6" t="s">
        <v>58</v>
      </c>
      <c r="B485" s="6">
        <v>6460</v>
      </c>
      <c r="C485" s="8">
        <v>8.8989593000000002E-3</v>
      </c>
      <c r="D485" s="9">
        <v>0.30299999999999999</v>
      </c>
      <c r="E485" s="9">
        <v>54.65</v>
      </c>
      <c r="F485" s="9">
        <v>0</v>
      </c>
      <c r="G485" s="9">
        <v>0</v>
      </c>
      <c r="H485" s="6">
        <v>1</v>
      </c>
      <c r="I485" s="9">
        <f t="shared" ref="I485:I494" si="206">F485</f>
        <v>0</v>
      </c>
      <c r="J485" s="9">
        <f t="shared" ref="J485:J494" si="207">G485</f>
        <v>0</v>
      </c>
      <c r="K485" s="6">
        <v>12</v>
      </c>
      <c r="L485" s="6">
        <f t="shared" si="190"/>
        <v>1.227978517506125E-2</v>
      </c>
      <c r="M485" s="6">
        <f t="shared" si="191"/>
        <v>15</v>
      </c>
      <c r="N485" s="6">
        <f t="shared" si="192"/>
        <v>0</v>
      </c>
      <c r="O485" s="11">
        <f t="shared" si="193"/>
        <v>0</v>
      </c>
    </row>
    <row r="486" spans="1:15">
      <c r="A486" s="6" t="s">
        <v>58</v>
      </c>
      <c r="B486" s="6">
        <v>6460</v>
      </c>
      <c r="C486" s="8">
        <v>2.9661888399999999E-2</v>
      </c>
      <c r="D486" s="9">
        <v>0.30299999999999999</v>
      </c>
      <c r="E486" s="9">
        <v>54.65</v>
      </c>
      <c r="F486" s="9">
        <v>0</v>
      </c>
      <c r="G486" s="9">
        <v>0</v>
      </c>
      <c r="H486" s="6">
        <v>1</v>
      </c>
      <c r="I486" s="9">
        <f t="shared" si="206"/>
        <v>0</v>
      </c>
      <c r="J486" s="9">
        <f t="shared" si="207"/>
        <v>0</v>
      </c>
      <c r="K486" s="6">
        <v>401</v>
      </c>
      <c r="L486" s="6">
        <f t="shared" si="190"/>
        <v>4.0930810576765002E-2</v>
      </c>
      <c r="M486" s="6">
        <f t="shared" si="191"/>
        <v>50</v>
      </c>
      <c r="N486" s="6">
        <f t="shared" si="192"/>
        <v>0</v>
      </c>
      <c r="O486" s="11">
        <f t="shared" si="193"/>
        <v>0</v>
      </c>
    </row>
    <row r="487" spans="1:15">
      <c r="A487" s="6" t="s">
        <v>58</v>
      </c>
      <c r="B487" s="6">
        <v>5300</v>
      </c>
      <c r="C487" s="8">
        <v>0.1420633238</v>
      </c>
      <c r="D487" s="9">
        <v>0.5</v>
      </c>
      <c r="E487" s="9">
        <v>54.65</v>
      </c>
      <c r="F487" s="9">
        <v>0.6</v>
      </c>
      <c r="G487" s="9">
        <v>0.13500000000000001</v>
      </c>
      <c r="H487" s="6">
        <v>1</v>
      </c>
      <c r="I487" s="9">
        <f t="shared" si="206"/>
        <v>0.6</v>
      </c>
      <c r="J487" s="9">
        <f t="shared" si="207"/>
        <v>0.13500000000000001</v>
      </c>
      <c r="K487" s="6">
        <v>189</v>
      </c>
      <c r="L487" s="6">
        <f t="shared" si="190"/>
        <v>0.32349002690291667</v>
      </c>
      <c r="M487" s="6">
        <f t="shared" si="191"/>
        <v>399</v>
      </c>
      <c r="N487" s="6">
        <f t="shared" si="192"/>
        <v>1</v>
      </c>
      <c r="O487" s="11">
        <f t="shared" si="193"/>
        <v>0.1</v>
      </c>
    </row>
    <row r="488" spans="1:15">
      <c r="A488" s="6" t="s">
        <v>58</v>
      </c>
      <c r="B488" s="6">
        <v>5340</v>
      </c>
      <c r="C488" s="8">
        <v>0.1076331246</v>
      </c>
      <c r="D488" s="9">
        <v>0.5</v>
      </c>
      <c r="E488" s="9">
        <v>54.65</v>
      </c>
      <c r="F488" s="9">
        <v>0.6</v>
      </c>
      <c r="G488" s="9">
        <v>0.13500000000000001</v>
      </c>
      <c r="H488" s="6">
        <v>1</v>
      </c>
      <c r="I488" s="9">
        <f t="shared" si="206"/>
        <v>0.6</v>
      </c>
      <c r="J488" s="9">
        <f t="shared" si="207"/>
        <v>0.13500000000000001</v>
      </c>
      <c r="K488" s="6">
        <v>106</v>
      </c>
      <c r="L488" s="6">
        <f t="shared" si="190"/>
        <v>0.24508959414125001</v>
      </c>
      <c r="M488" s="6">
        <f t="shared" si="191"/>
        <v>302</v>
      </c>
      <c r="N488" s="6">
        <f t="shared" si="192"/>
        <v>0</v>
      </c>
      <c r="O488" s="11">
        <f t="shared" si="193"/>
        <v>0.1</v>
      </c>
    </row>
    <row r="489" spans="1:15">
      <c r="A489" s="6" t="s">
        <v>58</v>
      </c>
      <c r="B489" s="6">
        <v>6460</v>
      </c>
      <c r="C489" s="8">
        <v>0.5012255283</v>
      </c>
      <c r="D489" s="9">
        <v>0.30299999999999999</v>
      </c>
      <c r="E489" s="9">
        <v>54.65</v>
      </c>
      <c r="F489" s="9">
        <v>0</v>
      </c>
      <c r="G489" s="9">
        <v>0</v>
      </c>
      <c r="H489" s="6">
        <v>1</v>
      </c>
      <c r="I489" s="9">
        <f t="shared" si="206"/>
        <v>0</v>
      </c>
      <c r="J489" s="9">
        <f t="shared" si="207"/>
        <v>0</v>
      </c>
      <c r="K489" s="6">
        <v>1195</v>
      </c>
      <c r="L489" s="6">
        <f t="shared" si="190"/>
        <v>0.69164737182027369</v>
      </c>
      <c r="M489" s="6">
        <f t="shared" si="191"/>
        <v>853</v>
      </c>
      <c r="N489" s="6">
        <f t="shared" si="192"/>
        <v>0</v>
      </c>
      <c r="O489" s="11">
        <f t="shared" si="193"/>
        <v>0</v>
      </c>
    </row>
    <row r="490" spans="1:15">
      <c r="A490" s="6" t="s">
        <v>58</v>
      </c>
      <c r="B490" s="6">
        <v>5300</v>
      </c>
      <c r="C490" s="8">
        <v>7.3631883199999998E-2</v>
      </c>
      <c r="D490" s="9">
        <v>0.5</v>
      </c>
      <c r="E490" s="9">
        <v>54.65</v>
      </c>
      <c r="F490" s="9">
        <v>0.6</v>
      </c>
      <c r="G490" s="9">
        <v>0.13500000000000001</v>
      </c>
      <c r="H490" s="6">
        <v>1</v>
      </c>
      <c r="I490" s="9">
        <f t="shared" si="206"/>
        <v>0.6</v>
      </c>
      <c r="J490" s="9">
        <f t="shared" si="207"/>
        <v>0.13500000000000001</v>
      </c>
      <c r="K490" s="6">
        <v>73</v>
      </c>
      <c r="L490" s="6">
        <f t="shared" si="190"/>
        <v>0.16766593403666666</v>
      </c>
      <c r="M490" s="6">
        <f t="shared" si="191"/>
        <v>207</v>
      </c>
      <c r="N490" s="6">
        <f t="shared" si="192"/>
        <v>0</v>
      </c>
      <c r="O490" s="11">
        <f t="shared" si="193"/>
        <v>0.1</v>
      </c>
    </row>
    <row r="491" spans="1:15">
      <c r="A491" s="6" t="s">
        <v>58</v>
      </c>
      <c r="B491" s="6">
        <v>5340</v>
      </c>
      <c r="C491" s="8">
        <v>2.03251E-4</v>
      </c>
      <c r="D491" s="9">
        <v>0.5</v>
      </c>
      <c r="E491" s="9">
        <v>54.65</v>
      </c>
      <c r="F491" s="9">
        <v>0.6</v>
      </c>
      <c r="G491" s="9">
        <v>0.13500000000000001</v>
      </c>
      <c r="H491" s="6">
        <v>1</v>
      </c>
      <c r="I491" s="9">
        <f t="shared" si="206"/>
        <v>0.6</v>
      </c>
      <c r="J491" s="9">
        <f t="shared" si="207"/>
        <v>0.13500000000000001</v>
      </c>
      <c r="K491" s="6">
        <v>0</v>
      </c>
      <c r="L491" s="6">
        <f t="shared" si="190"/>
        <v>4.6281946458333334E-4</v>
      </c>
      <c r="M491" s="6">
        <f t="shared" si="191"/>
        <v>1</v>
      </c>
      <c r="N491" s="6">
        <f t="shared" si="192"/>
        <v>0</v>
      </c>
      <c r="O491" s="11">
        <f t="shared" si="193"/>
        <v>0</v>
      </c>
    </row>
    <row r="492" spans="1:15">
      <c r="A492" s="6" t="s">
        <v>58</v>
      </c>
      <c r="B492" s="6">
        <v>5340</v>
      </c>
      <c r="C492" s="8">
        <v>3.6054589300000002E-2</v>
      </c>
      <c r="D492" s="9">
        <v>0.5</v>
      </c>
      <c r="E492" s="9">
        <v>54.65</v>
      </c>
      <c r="F492" s="9">
        <v>0.6</v>
      </c>
      <c r="G492" s="9">
        <v>0.13500000000000001</v>
      </c>
      <c r="H492" s="6">
        <v>1</v>
      </c>
      <c r="I492" s="9">
        <f t="shared" si="206"/>
        <v>0.6</v>
      </c>
      <c r="J492" s="9">
        <f t="shared" si="207"/>
        <v>0.13500000000000001</v>
      </c>
      <c r="K492" s="6">
        <v>38</v>
      </c>
      <c r="L492" s="6">
        <f t="shared" si="190"/>
        <v>8.2099304385208335E-2</v>
      </c>
      <c r="M492" s="6">
        <f t="shared" si="191"/>
        <v>101</v>
      </c>
      <c r="N492" s="6">
        <f t="shared" si="192"/>
        <v>0</v>
      </c>
      <c r="O492" s="11">
        <f t="shared" si="193"/>
        <v>0</v>
      </c>
    </row>
    <row r="493" spans="1:15">
      <c r="A493" s="6" t="s">
        <v>58</v>
      </c>
      <c r="B493" s="6">
        <v>6460</v>
      </c>
      <c r="C493" s="8">
        <v>0.30969813429999998</v>
      </c>
      <c r="D493" s="9">
        <v>0.30299999999999999</v>
      </c>
      <c r="E493" s="9">
        <v>54.65</v>
      </c>
      <c r="F493" s="9">
        <v>0</v>
      </c>
      <c r="G493" s="9">
        <v>0</v>
      </c>
      <c r="H493" s="6">
        <v>1</v>
      </c>
      <c r="I493" s="9">
        <f t="shared" si="206"/>
        <v>0</v>
      </c>
      <c r="J493" s="9">
        <f t="shared" si="207"/>
        <v>0</v>
      </c>
      <c r="K493" s="6">
        <v>1558</v>
      </c>
      <c r="L493" s="6">
        <f t="shared" si="190"/>
        <v>0.42735632674724872</v>
      </c>
      <c r="M493" s="6">
        <f t="shared" si="191"/>
        <v>527</v>
      </c>
      <c r="N493" s="6">
        <f t="shared" si="192"/>
        <v>0</v>
      </c>
      <c r="O493" s="11">
        <f t="shared" si="193"/>
        <v>0</v>
      </c>
    </row>
    <row r="494" spans="1:15">
      <c r="A494" s="6" t="s">
        <v>58</v>
      </c>
      <c r="B494" s="6">
        <v>6460</v>
      </c>
      <c r="C494" s="8">
        <v>7.4807941099999997E-2</v>
      </c>
      <c r="D494" s="9">
        <v>0.30299999999999999</v>
      </c>
      <c r="E494" s="9">
        <v>54.65</v>
      </c>
      <c r="F494" s="9">
        <v>0</v>
      </c>
      <c r="G494" s="9">
        <v>0</v>
      </c>
      <c r="H494" s="6">
        <v>1</v>
      </c>
      <c r="I494" s="9">
        <f t="shared" si="206"/>
        <v>0</v>
      </c>
      <c r="J494" s="9">
        <f t="shared" si="207"/>
        <v>0</v>
      </c>
      <c r="K494" s="6">
        <v>48</v>
      </c>
      <c r="L494" s="6">
        <f t="shared" si="190"/>
        <v>0.10322841302315373</v>
      </c>
      <c r="M494" s="6">
        <f t="shared" si="191"/>
        <v>127</v>
      </c>
      <c r="N494" s="6">
        <f t="shared" si="192"/>
        <v>0</v>
      </c>
      <c r="O494" s="11">
        <f t="shared" si="193"/>
        <v>0</v>
      </c>
    </row>
    <row r="495" spans="1:15">
      <c r="A495" s="6" t="s">
        <v>58</v>
      </c>
      <c r="B495" s="6">
        <v>5300</v>
      </c>
      <c r="C495" s="8">
        <v>6.1893745700000002E-2</v>
      </c>
      <c r="D495" s="9">
        <v>0.5</v>
      </c>
      <c r="E495" s="9">
        <v>54.65</v>
      </c>
      <c r="F495" s="9">
        <v>0.6</v>
      </c>
      <c r="G495" s="9">
        <v>0.13500000000000001</v>
      </c>
      <c r="H495" s="6">
        <v>0</v>
      </c>
      <c r="I495" s="9">
        <f>0.7*F495</f>
        <v>0.42</v>
      </c>
      <c r="J495" s="9">
        <f>0.5*G495</f>
        <v>6.7500000000000004E-2</v>
      </c>
      <c r="K495" s="6">
        <v>61</v>
      </c>
      <c r="L495" s="6">
        <f t="shared" si="190"/>
        <v>0.14093721677104168</v>
      </c>
      <c r="M495" s="6">
        <f t="shared" si="191"/>
        <v>174</v>
      </c>
      <c r="N495" s="6">
        <f t="shared" si="192"/>
        <v>0</v>
      </c>
      <c r="O495" s="11">
        <f t="shared" si="193"/>
        <v>0</v>
      </c>
    </row>
    <row r="496" spans="1:15">
      <c r="A496" s="6" t="s">
        <v>58</v>
      </c>
      <c r="B496" s="6">
        <v>6460</v>
      </c>
      <c r="C496" s="8">
        <v>0.1559519372</v>
      </c>
      <c r="D496" s="9">
        <v>0.30299999999999999</v>
      </c>
      <c r="E496" s="9">
        <v>54.65</v>
      </c>
      <c r="F496" s="9">
        <v>0</v>
      </c>
      <c r="G496" s="9">
        <v>0</v>
      </c>
      <c r="H496" s="6">
        <v>1</v>
      </c>
      <c r="I496" s="9">
        <f t="shared" ref="I496:I503" si="208">F496</f>
        <v>0</v>
      </c>
      <c r="J496" s="9">
        <f t="shared" ref="J496:J503" si="209">G496</f>
        <v>0</v>
      </c>
      <c r="K496" s="6">
        <v>93</v>
      </c>
      <c r="L496" s="6">
        <f t="shared" si="190"/>
        <v>0.215200027541495</v>
      </c>
      <c r="M496" s="6">
        <f t="shared" si="191"/>
        <v>265</v>
      </c>
      <c r="N496" s="6">
        <f t="shared" si="192"/>
        <v>0</v>
      </c>
      <c r="O496" s="11">
        <f t="shared" si="193"/>
        <v>0</v>
      </c>
    </row>
    <row r="497" spans="1:15">
      <c r="A497" s="6" t="s">
        <v>58</v>
      </c>
      <c r="B497" s="6">
        <v>6460</v>
      </c>
      <c r="C497" s="8">
        <v>3.4026129600000003E-2</v>
      </c>
      <c r="D497" s="9">
        <v>0.30299999999999999</v>
      </c>
      <c r="E497" s="9">
        <v>54.65</v>
      </c>
      <c r="F497" s="9">
        <v>0</v>
      </c>
      <c r="G497" s="9">
        <v>0</v>
      </c>
      <c r="H497" s="6">
        <v>1</v>
      </c>
      <c r="I497" s="9">
        <f t="shared" si="208"/>
        <v>0</v>
      </c>
      <c r="J497" s="9">
        <f t="shared" si="209"/>
        <v>0</v>
      </c>
      <c r="K497" s="6">
        <v>22</v>
      </c>
      <c r="L497" s="6">
        <f t="shared" si="190"/>
        <v>4.6953081561660004E-2</v>
      </c>
      <c r="M497" s="6">
        <f t="shared" si="191"/>
        <v>58</v>
      </c>
      <c r="N497" s="6">
        <f t="shared" si="192"/>
        <v>0</v>
      </c>
      <c r="O497" s="11">
        <f t="shared" si="193"/>
        <v>0</v>
      </c>
    </row>
    <row r="498" spans="1:15">
      <c r="A498" s="6" t="s">
        <v>58</v>
      </c>
      <c r="B498" s="6">
        <v>6460</v>
      </c>
      <c r="C498" s="8">
        <v>4.2171185200000003E-2</v>
      </c>
      <c r="D498" s="9">
        <v>0.30299999999999999</v>
      </c>
      <c r="E498" s="9">
        <v>54.65</v>
      </c>
      <c r="F498" s="9">
        <v>0</v>
      </c>
      <c r="G498" s="9">
        <v>0</v>
      </c>
      <c r="H498" s="6">
        <v>1</v>
      </c>
      <c r="I498" s="9">
        <f t="shared" si="208"/>
        <v>0</v>
      </c>
      <c r="J498" s="9">
        <f t="shared" si="209"/>
        <v>0</v>
      </c>
      <c r="K498" s="6">
        <v>76</v>
      </c>
      <c r="L498" s="6">
        <f t="shared" si="190"/>
        <v>5.8192545597295003E-2</v>
      </c>
      <c r="M498" s="6">
        <f t="shared" si="191"/>
        <v>72</v>
      </c>
      <c r="N498" s="6">
        <f t="shared" si="192"/>
        <v>0</v>
      </c>
      <c r="O498" s="11">
        <f t="shared" si="193"/>
        <v>0</v>
      </c>
    </row>
    <row r="499" spans="1:15">
      <c r="A499" s="6" t="s">
        <v>58</v>
      </c>
      <c r="B499" s="6">
        <v>6460</v>
      </c>
      <c r="C499" s="8">
        <v>9.5112960600000004E-2</v>
      </c>
      <c r="D499" s="9">
        <v>0.30299999999999999</v>
      </c>
      <c r="E499" s="9">
        <v>54.65</v>
      </c>
      <c r="F499" s="9">
        <v>0</v>
      </c>
      <c r="G499" s="9">
        <v>0</v>
      </c>
      <c r="H499" s="6">
        <v>1</v>
      </c>
      <c r="I499" s="9">
        <f t="shared" si="208"/>
        <v>0</v>
      </c>
      <c r="J499" s="9">
        <f t="shared" si="209"/>
        <v>0</v>
      </c>
      <c r="K499" s="6">
        <v>607</v>
      </c>
      <c r="L499" s="6">
        <f t="shared" si="190"/>
        <v>0.13124756324394751</v>
      </c>
      <c r="M499" s="6">
        <f t="shared" si="191"/>
        <v>162</v>
      </c>
      <c r="N499" s="6">
        <f t="shared" si="192"/>
        <v>0</v>
      </c>
      <c r="O499" s="11">
        <f t="shared" si="193"/>
        <v>0</v>
      </c>
    </row>
    <row r="500" spans="1:15">
      <c r="A500" s="6" t="s">
        <v>58</v>
      </c>
      <c r="B500" s="6">
        <v>6460</v>
      </c>
      <c r="C500" s="8">
        <v>4.3483979700000001E-2</v>
      </c>
      <c r="D500" s="9">
        <v>0.30299999999999999</v>
      </c>
      <c r="E500" s="9">
        <v>54.65</v>
      </c>
      <c r="F500" s="9">
        <v>0</v>
      </c>
      <c r="G500" s="9">
        <v>0</v>
      </c>
      <c r="H500" s="6">
        <v>1</v>
      </c>
      <c r="I500" s="9">
        <f t="shared" si="208"/>
        <v>0</v>
      </c>
      <c r="J500" s="9">
        <f t="shared" si="209"/>
        <v>0</v>
      </c>
      <c r="K500" s="6">
        <v>376</v>
      </c>
      <c r="L500" s="6">
        <f t="shared" si="190"/>
        <v>6.0004087137776246E-2</v>
      </c>
      <c r="M500" s="6">
        <f t="shared" si="191"/>
        <v>74</v>
      </c>
      <c r="N500" s="6">
        <f t="shared" si="192"/>
        <v>0</v>
      </c>
      <c r="O500" s="11">
        <f t="shared" si="193"/>
        <v>0</v>
      </c>
    </row>
    <row r="501" spans="1:15">
      <c r="A501" s="6" t="s">
        <v>58</v>
      </c>
      <c r="B501" s="6">
        <v>5300</v>
      </c>
      <c r="C501" s="8">
        <v>2.0783195899999999E-2</v>
      </c>
      <c r="D501" s="9">
        <v>0.5</v>
      </c>
      <c r="E501" s="9">
        <v>54.65</v>
      </c>
      <c r="F501" s="9">
        <v>0.6</v>
      </c>
      <c r="G501" s="9">
        <v>0.13500000000000001</v>
      </c>
      <c r="H501" s="6">
        <v>1</v>
      </c>
      <c r="I501" s="9">
        <f t="shared" si="208"/>
        <v>0.6</v>
      </c>
      <c r="J501" s="9">
        <f t="shared" si="209"/>
        <v>0.13500000000000001</v>
      </c>
      <c r="K501" s="6">
        <v>23</v>
      </c>
      <c r="L501" s="6">
        <f t="shared" si="190"/>
        <v>4.7325068997291664E-2</v>
      </c>
      <c r="M501" s="6">
        <f t="shared" si="191"/>
        <v>58</v>
      </c>
      <c r="N501" s="6">
        <f t="shared" si="192"/>
        <v>0</v>
      </c>
      <c r="O501" s="11">
        <f t="shared" si="193"/>
        <v>0</v>
      </c>
    </row>
    <row r="502" spans="1:15">
      <c r="A502" s="6" t="s">
        <v>58</v>
      </c>
      <c r="B502" s="6">
        <v>5300</v>
      </c>
      <c r="C502" s="8">
        <v>2.8635483100000001E-2</v>
      </c>
      <c r="D502" s="9">
        <v>0.5</v>
      </c>
      <c r="E502" s="9">
        <v>54.65</v>
      </c>
      <c r="F502" s="9">
        <v>0.6</v>
      </c>
      <c r="G502" s="9">
        <v>0.13500000000000001</v>
      </c>
      <c r="H502" s="6">
        <v>1</v>
      </c>
      <c r="I502" s="9">
        <f t="shared" si="208"/>
        <v>0.6</v>
      </c>
      <c r="J502" s="9">
        <f t="shared" si="209"/>
        <v>0.13500000000000001</v>
      </c>
      <c r="K502" s="6">
        <v>35</v>
      </c>
      <c r="L502" s="6">
        <f t="shared" si="190"/>
        <v>6.5205381308958338E-2</v>
      </c>
      <c r="M502" s="6">
        <f t="shared" si="191"/>
        <v>80</v>
      </c>
      <c r="N502" s="6">
        <f t="shared" si="192"/>
        <v>0</v>
      </c>
      <c r="O502" s="11">
        <f t="shared" si="193"/>
        <v>0</v>
      </c>
    </row>
    <row r="503" spans="1:15">
      <c r="A503" s="6" t="s">
        <v>58</v>
      </c>
      <c r="B503" s="6">
        <v>5300</v>
      </c>
      <c r="C503" s="8">
        <v>0.101083084</v>
      </c>
      <c r="D503" s="9">
        <v>0.5</v>
      </c>
      <c r="E503" s="9">
        <v>54.65</v>
      </c>
      <c r="F503" s="9">
        <v>0.6</v>
      </c>
      <c r="G503" s="9">
        <v>0.13500000000000001</v>
      </c>
      <c r="H503" s="6">
        <v>1</v>
      </c>
      <c r="I503" s="9">
        <f t="shared" si="208"/>
        <v>0.6</v>
      </c>
      <c r="J503" s="9">
        <f t="shared" si="209"/>
        <v>0.13500000000000001</v>
      </c>
      <c r="K503" s="6">
        <v>140</v>
      </c>
      <c r="L503" s="6">
        <f t="shared" si="190"/>
        <v>0.23017460585833335</v>
      </c>
      <c r="M503" s="6">
        <f t="shared" si="191"/>
        <v>284</v>
      </c>
      <c r="N503" s="6">
        <f t="shared" si="192"/>
        <v>0</v>
      </c>
      <c r="O503" s="11">
        <f t="shared" si="193"/>
        <v>0.1</v>
      </c>
    </row>
    <row r="504" spans="1:15">
      <c r="C504" s="8">
        <f>SUM(C2:C503)</f>
        <v>593.22392258220066</v>
      </c>
      <c r="L504" s="6">
        <f>SUM(L2:L503)</f>
        <v>1618.0742646180058</v>
      </c>
      <c r="N504" s="6">
        <f>SUM(N2:N503)</f>
        <v>6533</v>
      </c>
      <c r="O504" s="11">
        <f>SUM(O2:O503)</f>
        <v>1498.6999999999941</v>
      </c>
    </row>
  </sheetData>
  <pageMargins left="0.7" right="0.7" top="0.75" bottom="0.75" header="0.3" footer="0.3"/>
  <pageSetup scale="8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A19" sqref="A19"/>
    </sheetView>
  </sheetViews>
  <sheetFormatPr defaultRowHeight="15"/>
  <sheetData>
    <row r="1" spans="1:2">
      <c r="A1" t="s">
        <v>92</v>
      </c>
    </row>
    <row r="2" spans="1:2">
      <c r="A2" t="s">
        <v>93</v>
      </c>
    </row>
    <row r="4" spans="1:2">
      <c r="A4" t="s">
        <v>94</v>
      </c>
    </row>
    <row r="5" spans="1:2">
      <c r="B5" t="s">
        <v>96</v>
      </c>
    </row>
    <row r="6" spans="1:2">
      <c r="B6" t="s">
        <v>95</v>
      </c>
    </row>
    <row r="8" spans="1:2">
      <c r="A8" t="s">
        <v>97</v>
      </c>
    </row>
    <row r="9" spans="1:2">
      <c r="A9" t="s">
        <v>98</v>
      </c>
    </row>
    <row r="10" spans="1:2">
      <c r="B10" t="s">
        <v>102</v>
      </c>
    </row>
    <row r="12" spans="1:2">
      <c r="A12" t="s">
        <v>99</v>
      </c>
    </row>
    <row r="13" spans="1:2">
      <c r="B13" t="s">
        <v>103</v>
      </c>
    </row>
    <row r="16" spans="1:2">
      <c r="A16" t="s">
        <v>100</v>
      </c>
    </row>
    <row r="17" spans="1:3">
      <c r="A17" t="s">
        <v>101</v>
      </c>
      <c r="B17">
        <v>2496</v>
      </c>
      <c r="C17" t="s">
        <v>104</v>
      </c>
    </row>
    <row r="18" spans="1:3">
      <c r="A18" t="s">
        <v>105</v>
      </c>
      <c r="B18">
        <v>353.8</v>
      </c>
      <c r="C18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zoomScaleNormal="100" workbookViewId="0">
      <selection activeCell="L1" sqref="L1:N2"/>
    </sheetView>
  </sheetViews>
  <sheetFormatPr defaultRowHeight="15"/>
  <cols>
    <col min="1" max="1" width="6.140625" style="6" bestFit="1" customWidth="1"/>
    <col min="2" max="2" width="9.7109375" style="6" customWidth="1"/>
    <col min="3" max="3" width="15.140625" style="6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10" width="9" style="7" customWidth="1"/>
    <col min="11" max="11" width="12.42578125" style="6" bestFit="1" customWidth="1"/>
    <col min="12" max="12" width="15.28515625" style="6" customWidth="1"/>
    <col min="13" max="13" width="8.140625" style="7" bestFit="1" customWidth="1"/>
    <col min="14" max="14" width="7.85546875" style="8" bestFit="1" customWidth="1"/>
  </cols>
  <sheetData>
    <row r="1" spans="1:14" ht="30">
      <c r="A1" s="6" t="s">
        <v>57</v>
      </c>
      <c r="B1" s="6" t="s">
        <v>49</v>
      </c>
      <c r="C1" s="8" t="s">
        <v>56</v>
      </c>
      <c r="D1" s="7" t="s">
        <v>50</v>
      </c>
      <c r="E1" s="7" t="s">
        <v>55</v>
      </c>
      <c r="F1" s="7" t="s">
        <v>51</v>
      </c>
      <c r="G1" s="7" t="s">
        <v>52</v>
      </c>
      <c r="H1" s="6" t="s">
        <v>54</v>
      </c>
      <c r="I1" s="7" t="s">
        <v>59</v>
      </c>
      <c r="J1" s="7" t="s">
        <v>60</v>
      </c>
      <c r="K1" s="6" t="s">
        <v>53</v>
      </c>
      <c r="L1" s="10" t="s">
        <v>61</v>
      </c>
      <c r="M1" s="10" t="s">
        <v>62</v>
      </c>
      <c r="N1" s="10" t="s">
        <v>63</v>
      </c>
    </row>
    <row r="2" spans="1:14">
      <c r="A2" s="6" t="s">
        <v>58</v>
      </c>
      <c r="B2" s="6">
        <v>3100</v>
      </c>
      <c r="C2" s="8">
        <v>1.7386072588000001</v>
      </c>
      <c r="D2" s="9">
        <v>0.41099999999999998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2202</v>
      </c>
      <c r="L2" s="6">
        <f>ROUND(E2*D2*C2*102.79,0)</f>
        <v>4014</v>
      </c>
      <c r="M2" s="6">
        <f>ROUND(I2*L2*0.002205,0)</f>
        <v>11</v>
      </c>
      <c r="N2" s="11">
        <f>ROUND(J2*L2*0.002205,1)</f>
        <v>0.6</v>
      </c>
    </row>
    <row r="3" spans="1:14">
      <c r="A3" s="6" t="s">
        <v>58</v>
      </c>
      <c r="B3" s="6">
        <v>3100</v>
      </c>
      <c r="C3" s="8">
        <v>0.31233662299999998</v>
      </c>
      <c r="D3" s="9">
        <v>0.41099999999999998</v>
      </c>
      <c r="E3" s="9">
        <v>54.65</v>
      </c>
      <c r="F3" s="9">
        <v>1.2</v>
      </c>
      <c r="G3" s="9">
        <v>6.4000000000000001E-2</v>
      </c>
      <c r="H3" s="6">
        <v>1</v>
      </c>
      <c r="I3" s="9">
        <f t="shared" ref="I3:I4" si="0">F3</f>
        <v>1.2</v>
      </c>
      <c r="J3" s="9">
        <f t="shared" ref="J3:J4" si="1">G3</f>
        <v>6.4000000000000001E-2</v>
      </c>
      <c r="K3" s="6">
        <v>620</v>
      </c>
      <c r="L3" s="6">
        <f t="shared" ref="L3:L8" si="2">ROUND(E3*D3*C3*102.79,0)</f>
        <v>721</v>
      </c>
      <c r="M3" s="6">
        <f t="shared" ref="M3:M8" si="3">ROUND(I3*L3*0.002205,0)</f>
        <v>2</v>
      </c>
      <c r="N3" s="11">
        <f t="shared" ref="N3:N8" si="4">ROUND(J3*L3*0.002205,1)</f>
        <v>0.1</v>
      </c>
    </row>
    <row r="4" spans="1:14">
      <c r="A4" s="6" t="s">
        <v>58</v>
      </c>
      <c r="B4" s="6">
        <v>3100</v>
      </c>
      <c r="C4" s="8">
        <v>2.3552965299999999E-2</v>
      </c>
      <c r="D4" s="9">
        <v>0.41099999999999998</v>
      </c>
      <c r="E4" s="9">
        <v>54.65</v>
      </c>
      <c r="F4" s="9">
        <v>1.2</v>
      </c>
      <c r="G4" s="9">
        <v>6.4000000000000001E-2</v>
      </c>
      <c r="H4" s="6">
        <v>1</v>
      </c>
      <c r="I4" s="9">
        <f t="shared" si="0"/>
        <v>1.2</v>
      </c>
      <c r="J4" s="9">
        <f t="shared" si="1"/>
        <v>6.4000000000000001E-2</v>
      </c>
      <c r="K4" s="6">
        <v>155</v>
      </c>
      <c r="L4" s="6">
        <f t="shared" si="2"/>
        <v>54</v>
      </c>
      <c r="M4" s="6">
        <f t="shared" si="3"/>
        <v>0</v>
      </c>
      <c r="N4" s="11">
        <f t="shared" si="4"/>
        <v>0</v>
      </c>
    </row>
    <row r="5" spans="1:14">
      <c r="A5" s="6" t="s">
        <v>58</v>
      </c>
      <c r="B5" s="6">
        <v>1300</v>
      </c>
      <c r="C5" s="8">
        <v>6.4808212000000004E-3</v>
      </c>
      <c r="D5" s="9">
        <v>0.69199999999999995</v>
      </c>
      <c r="E5" s="9">
        <v>54.65</v>
      </c>
      <c r="F5" s="9">
        <v>2.1</v>
      </c>
      <c r="G5" s="9">
        <v>0.51600000000000001</v>
      </c>
      <c r="H5" s="6">
        <v>0</v>
      </c>
      <c r="I5" s="9">
        <f>0.7*F5</f>
        <v>1.47</v>
      </c>
      <c r="J5" s="9">
        <f>0.5*G5</f>
        <v>0.25800000000000001</v>
      </c>
      <c r="K5" s="6">
        <v>199</v>
      </c>
      <c r="L5" s="6">
        <f t="shared" si="2"/>
        <v>25</v>
      </c>
      <c r="M5" s="6">
        <f t="shared" si="3"/>
        <v>0</v>
      </c>
      <c r="N5" s="11">
        <f t="shared" si="4"/>
        <v>0</v>
      </c>
    </row>
    <row r="6" spans="1:14">
      <c r="A6" s="6" t="s">
        <v>58</v>
      </c>
      <c r="B6" s="6">
        <v>1300</v>
      </c>
      <c r="C6" s="8">
        <v>5.68224591E-2</v>
      </c>
      <c r="D6" s="9">
        <v>0.69199999999999995</v>
      </c>
      <c r="E6" s="9">
        <v>54.65</v>
      </c>
      <c r="F6" s="9">
        <v>2.1</v>
      </c>
      <c r="G6" s="9">
        <v>0.51600000000000001</v>
      </c>
      <c r="H6" s="6">
        <v>0</v>
      </c>
      <c r="I6" s="9">
        <f>0.7*F6</f>
        <v>1.47</v>
      </c>
      <c r="J6" s="9">
        <f>0.5*G6</f>
        <v>0.25800000000000001</v>
      </c>
      <c r="K6" s="6">
        <v>178</v>
      </c>
      <c r="L6" s="6">
        <f t="shared" si="2"/>
        <v>221</v>
      </c>
      <c r="M6" s="6">
        <f t="shared" si="3"/>
        <v>1</v>
      </c>
      <c r="N6" s="11">
        <f t="shared" si="4"/>
        <v>0.1</v>
      </c>
    </row>
    <row r="7" spans="1:14">
      <c r="A7" s="6" t="s">
        <v>58</v>
      </c>
      <c r="B7" s="6">
        <v>3100</v>
      </c>
      <c r="C7" s="8">
        <v>0.14567012090000001</v>
      </c>
      <c r="D7" s="9">
        <v>0.41099999999999998</v>
      </c>
      <c r="E7" s="9">
        <v>54.65</v>
      </c>
      <c r="F7" s="9">
        <v>1.2</v>
      </c>
      <c r="G7" s="9">
        <v>6.4000000000000001E-2</v>
      </c>
      <c r="H7" s="6">
        <v>1</v>
      </c>
      <c r="I7" s="9">
        <f>F7</f>
        <v>1.2</v>
      </c>
      <c r="J7" s="9">
        <f>G7</f>
        <v>6.4000000000000001E-2</v>
      </c>
      <c r="K7" s="6">
        <v>211</v>
      </c>
      <c r="L7" s="6">
        <f t="shared" si="2"/>
        <v>336</v>
      </c>
      <c r="M7" s="6">
        <f t="shared" si="3"/>
        <v>1</v>
      </c>
      <c r="N7" s="11">
        <f t="shared" si="4"/>
        <v>0</v>
      </c>
    </row>
    <row r="8" spans="1:14">
      <c r="A8" s="6" t="s">
        <v>58</v>
      </c>
      <c r="B8" s="6">
        <v>1300</v>
      </c>
      <c r="C8" s="8">
        <v>0.1195322224</v>
      </c>
      <c r="D8" s="9">
        <v>0.69199999999999995</v>
      </c>
      <c r="E8" s="9">
        <v>54.65</v>
      </c>
      <c r="F8" s="9">
        <v>2.1</v>
      </c>
      <c r="G8" s="9">
        <v>0.51600000000000001</v>
      </c>
      <c r="H8" s="6">
        <v>0</v>
      </c>
      <c r="I8" s="9">
        <f>0.7*F8</f>
        <v>1.47</v>
      </c>
      <c r="J8" s="9">
        <f>0.5*G8</f>
        <v>0.25800000000000001</v>
      </c>
      <c r="K8" s="6">
        <v>526</v>
      </c>
      <c r="L8" s="6">
        <f t="shared" si="2"/>
        <v>465</v>
      </c>
      <c r="M8" s="6">
        <f t="shared" si="3"/>
        <v>2</v>
      </c>
      <c r="N8" s="11">
        <f t="shared" si="4"/>
        <v>0.3</v>
      </c>
    </row>
    <row r="9" spans="1:14">
      <c r="C9" s="8">
        <f>SUM(C2:C8)</f>
        <v>2.4030024707000006</v>
      </c>
      <c r="M9" s="6">
        <f>SUM(M2:M8)</f>
        <v>17</v>
      </c>
      <c r="N9" s="11">
        <f>SUM(N2:N8)</f>
        <v>1.0999999999999999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7"/>
  <sheetViews>
    <sheetView zoomScaleNormal="100" workbookViewId="0">
      <selection activeCell="H33" sqref="H33"/>
    </sheetView>
  </sheetViews>
  <sheetFormatPr defaultRowHeight="15"/>
  <cols>
    <col min="1" max="1" width="6.140625" style="6" bestFit="1" customWidth="1"/>
    <col min="2" max="2" width="7.85546875" style="6" bestFit="1" customWidth="1"/>
    <col min="3" max="3" width="12.5703125" style="8" bestFit="1" customWidth="1"/>
    <col min="4" max="4" width="5.5703125" style="7" bestFit="1" customWidth="1"/>
    <col min="5" max="5" width="13.5703125" style="7" bestFit="1" customWidth="1"/>
    <col min="6" max="6" width="9.28515625" style="7" bestFit="1" customWidth="1"/>
    <col min="7" max="7" width="9" style="7" bestFit="1" customWidth="1"/>
    <col min="8" max="8" width="11.140625" style="6" bestFit="1" customWidth="1"/>
    <col min="9" max="10" width="9" style="7" customWidth="1"/>
    <col min="11" max="11" width="12.28515625" style="6" bestFit="1" customWidth="1"/>
    <col min="12" max="12" width="14.5703125" customWidth="1"/>
  </cols>
  <sheetData>
    <row r="1" spans="1:14" ht="30">
      <c r="A1" s="6" t="s">
        <v>57</v>
      </c>
      <c r="B1" s="6" t="s">
        <v>49</v>
      </c>
      <c r="C1" s="8" t="s">
        <v>56</v>
      </c>
      <c r="D1" s="7" t="s">
        <v>50</v>
      </c>
      <c r="E1" s="7" t="s">
        <v>55</v>
      </c>
      <c r="F1" s="7" t="s">
        <v>51</v>
      </c>
      <c r="G1" s="7" t="s">
        <v>52</v>
      </c>
      <c r="H1" s="6" t="s">
        <v>54</v>
      </c>
      <c r="I1" s="7" t="s">
        <v>59</v>
      </c>
      <c r="J1" s="7" t="s">
        <v>60</v>
      </c>
      <c r="K1" s="6" t="s">
        <v>53</v>
      </c>
      <c r="L1" s="10" t="s">
        <v>61</v>
      </c>
      <c r="M1" s="10" t="s">
        <v>62</v>
      </c>
      <c r="N1" s="10" t="s">
        <v>63</v>
      </c>
    </row>
    <row r="2" spans="1:14">
      <c r="A2" s="6" t="s">
        <v>58</v>
      </c>
      <c r="B2" s="6">
        <v>3100</v>
      </c>
      <c r="C2" s="8">
        <v>7.9327766000000001E-3</v>
      </c>
      <c r="D2" s="9">
        <v>0.41099999999999998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221</v>
      </c>
      <c r="L2" s="6">
        <f>ROUND(E2*D2*C2*102.79,0)</f>
        <v>18</v>
      </c>
      <c r="M2" s="6">
        <f>ROUND(I2*L2*0.002205,0)</f>
        <v>0</v>
      </c>
      <c r="N2" s="11">
        <f>ROUND(J2*L2*0.002205,1)</f>
        <v>0</v>
      </c>
    </row>
    <row r="3" spans="1:14">
      <c r="A3" s="6" t="s">
        <v>58</v>
      </c>
      <c r="B3" s="6">
        <v>3100</v>
      </c>
      <c r="C3" s="8">
        <v>5.8927904000000003E-3</v>
      </c>
      <c r="D3" s="9">
        <v>0.41099999999999998</v>
      </c>
      <c r="E3" s="9">
        <v>54.65</v>
      </c>
      <c r="F3" s="9">
        <v>1.2</v>
      </c>
      <c r="G3" s="9">
        <v>6.4000000000000001E-2</v>
      </c>
      <c r="H3" s="6">
        <v>1</v>
      </c>
      <c r="I3" s="9">
        <f t="shared" ref="I3:I26" si="0">F3</f>
        <v>1.2</v>
      </c>
      <c r="J3" s="9">
        <f t="shared" ref="J3:J26" si="1">G3</f>
        <v>6.4000000000000001E-2</v>
      </c>
      <c r="K3" s="6">
        <v>86</v>
      </c>
      <c r="L3" s="6">
        <f t="shared" ref="L3:L26" si="2">ROUND(E3*D3*C3*102.79,0)</f>
        <v>14</v>
      </c>
      <c r="M3" s="6">
        <f t="shared" ref="M3:M26" si="3">ROUND(I3*L3*0.002205,0)</f>
        <v>0</v>
      </c>
      <c r="N3" s="11">
        <f t="shared" ref="N3:N26" si="4">ROUND(J3*L3*0.002205,1)</f>
        <v>0</v>
      </c>
    </row>
    <row r="4" spans="1:14">
      <c r="A4" s="6" t="s">
        <v>58</v>
      </c>
      <c r="B4" s="6">
        <v>3100</v>
      </c>
      <c r="C4" s="8">
        <v>2.2191526900000001E-2</v>
      </c>
      <c r="D4" s="9">
        <v>0.41099999999999998</v>
      </c>
      <c r="E4" s="9">
        <v>54.65</v>
      </c>
      <c r="F4" s="9">
        <v>1.2</v>
      </c>
      <c r="G4" s="9">
        <v>6.4000000000000001E-2</v>
      </c>
      <c r="H4" s="6">
        <v>1</v>
      </c>
      <c r="I4" s="9">
        <f t="shared" si="0"/>
        <v>1.2</v>
      </c>
      <c r="J4" s="9">
        <f t="shared" si="1"/>
        <v>6.4000000000000001E-2</v>
      </c>
      <c r="K4" s="6">
        <v>147</v>
      </c>
      <c r="L4" s="6">
        <f t="shared" si="2"/>
        <v>51</v>
      </c>
      <c r="M4" s="6">
        <f t="shared" si="3"/>
        <v>0</v>
      </c>
      <c r="N4" s="11">
        <f t="shared" si="4"/>
        <v>0</v>
      </c>
    </row>
    <row r="5" spans="1:14">
      <c r="A5" s="6" t="s">
        <v>58</v>
      </c>
      <c r="B5" s="6">
        <v>3100</v>
      </c>
      <c r="C5" s="8">
        <v>1.7927188000000001E-3</v>
      </c>
      <c r="D5" s="9">
        <v>0.41099999999999998</v>
      </c>
      <c r="E5" s="9">
        <v>54.65</v>
      </c>
      <c r="F5" s="9">
        <v>1.2</v>
      </c>
      <c r="G5" s="9">
        <v>6.4000000000000001E-2</v>
      </c>
      <c r="H5" s="6">
        <v>1</v>
      </c>
      <c r="I5" s="9">
        <f t="shared" si="0"/>
        <v>1.2</v>
      </c>
      <c r="J5" s="9">
        <f t="shared" si="1"/>
        <v>6.4000000000000001E-2</v>
      </c>
      <c r="K5" s="6">
        <v>15</v>
      </c>
      <c r="L5" s="6">
        <f t="shared" si="2"/>
        <v>4</v>
      </c>
      <c r="M5" s="6">
        <f t="shared" si="3"/>
        <v>0</v>
      </c>
      <c r="N5" s="11">
        <f t="shared" si="4"/>
        <v>0</v>
      </c>
    </row>
    <row r="6" spans="1:14">
      <c r="A6" s="6" t="s">
        <v>58</v>
      </c>
      <c r="B6" s="6">
        <v>3100</v>
      </c>
      <c r="C6" s="8">
        <v>1.77444592E-2</v>
      </c>
      <c r="D6" s="9">
        <v>0.41099999999999998</v>
      </c>
      <c r="E6" s="9">
        <v>54.65</v>
      </c>
      <c r="F6" s="9">
        <v>1.2</v>
      </c>
      <c r="G6" s="9">
        <v>6.4000000000000001E-2</v>
      </c>
      <c r="H6" s="6">
        <v>1</v>
      </c>
      <c r="I6" s="9">
        <f t="shared" si="0"/>
        <v>1.2</v>
      </c>
      <c r="J6" s="9">
        <f t="shared" si="1"/>
        <v>6.4000000000000001E-2</v>
      </c>
      <c r="K6" s="6">
        <v>73</v>
      </c>
      <c r="L6" s="6">
        <f t="shared" si="2"/>
        <v>41</v>
      </c>
      <c r="M6" s="6">
        <f t="shared" si="3"/>
        <v>0</v>
      </c>
      <c r="N6" s="11">
        <f t="shared" si="4"/>
        <v>0</v>
      </c>
    </row>
    <row r="7" spans="1:14">
      <c r="A7" s="6" t="s">
        <v>58</v>
      </c>
      <c r="B7" s="6">
        <v>3100</v>
      </c>
      <c r="C7" s="8">
        <v>5.6972231E-3</v>
      </c>
      <c r="D7" s="9">
        <v>0.41099999999999998</v>
      </c>
      <c r="E7" s="9">
        <v>54.65</v>
      </c>
      <c r="F7" s="9">
        <v>1.2</v>
      </c>
      <c r="G7" s="9">
        <v>6.4000000000000001E-2</v>
      </c>
      <c r="H7" s="6">
        <v>1</v>
      </c>
      <c r="I7" s="9">
        <f t="shared" si="0"/>
        <v>1.2</v>
      </c>
      <c r="J7" s="9">
        <f t="shared" si="1"/>
        <v>6.4000000000000001E-2</v>
      </c>
      <c r="K7" s="6">
        <v>175</v>
      </c>
      <c r="L7" s="6">
        <f t="shared" si="2"/>
        <v>13</v>
      </c>
      <c r="M7" s="6">
        <f t="shared" si="3"/>
        <v>0</v>
      </c>
      <c r="N7" s="11">
        <f t="shared" si="4"/>
        <v>0</v>
      </c>
    </row>
    <row r="8" spans="1:14">
      <c r="A8" s="6" t="s">
        <v>58</v>
      </c>
      <c r="B8" s="6">
        <v>3100</v>
      </c>
      <c r="C8" s="8">
        <v>6.1637803999999999E-3</v>
      </c>
      <c r="D8" s="9">
        <v>0.41099999999999998</v>
      </c>
      <c r="E8" s="9">
        <v>54.65</v>
      </c>
      <c r="F8" s="9">
        <v>1.2</v>
      </c>
      <c r="G8" s="9">
        <v>6.4000000000000001E-2</v>
      </c>
      <c r="H8" s="6">
        <v>1</v>
      </c>
      <c r="I8" s="9">
        <f t="shared" si="0"/>
        <v>1.2</v>
      </c>
      <c r="J8" s="9">
        <f t="shared" si="1"/>
        <v>6.4000000000000001E-2</v>
      </c>
      <c r="K8" s="6">
        <v>84</v>
      </c>
      <c r="L8" s="6">
        <f t="shared" si="2"/>
        <v>14</v>
      </c>
      <c r="M8" s="6">
        <f t="shared" si="3"/>
        <v>0</v>
      </c>
      <c r="N8" s="11">
        <f t="shared" si="4"/>
        <v>0</v>
      </c>
    </row>
    <row r="9" spans="1:14">
      <c r="A9" s="6" t="s">
        <v>58</v>
      </c>
      <c r="B9" s="6">
        <v>3100</v>
      </c>
      <c r="C9" s="8">
        <v>4.3890435999999998E-3</v>
      </c>
      <c r="D9" s="9">
        <v>0.41099999999999998</v>
      </c>
      <c r="E9" s="9">
        <v>54.65</v>
      </c>
      <c r="F9" s="9">
        <v>1.2</v>
      </c>
      <c r="G9" s="9">
        <v>6.4000000000000001E-2</v>
      </c>
      <c r="H9" s="6">
        <v>1</v>
      </c>
      <c r="I9" s="9">
        <f t="shared" si="0"/>
        <v>1.2</v>
      </c>
      <c r="J9" s="9">
        <f t="shared" si="1"/>
        <v>6.4000000000000001E-2</v>
      </c>
      <c r="K9" s="6">
        <v>826</v>
      </c>
      <c r="L9" s="6">
        <f t="shared" si="2"/>
        <v>10</v>
      </c>
      <c r="M9" s="6">
        <f t="shared" si="3"/>
        <v>0</v>
      </c>
      <c r="N9" s="11">
        <f t="shared" si="4"/>
        <v>0</v>
      </c>
    </row>
    <row r="10" spans="1:14">
      <c r="A10" s="6" t="s">
        <v>58</v>
      </c>
      <c r="B10" s="6">
        <v>3100</v>
      </c>
      <c r="C10" s="8">
        <v>5.9953463999999996E-3</v>
      </c>
      <c r="D10" s="9">
        <v>0.41099999999999998</v>
      </c>
      <c r="E10" s="9">
        <v>54.65</v>
      </c>
      <c r="F10" s="9">
        <v>1.2</v>
      </c>
      <c r="G10" s="9">
        <v>6.4000000000000001E-2</v>
      </c>
      <c r="H10" s="6">
        <v>1</v>
      </c>
      <c r="I10" s="9">
        <f t="shared" si="0"/>
        <v>1.2</v>
      </c>
      <c r="J10" s="9">
        <f t="shared" si="1"/>
        <v>6.4000000000000001E-2</v>
      </c>
      <c r="K10" s="6">
        <v>1163</v>
      </c>
      <c r="L10" s="6">
        <f t="shared" si="2"/>
        <v>14</v>
      </c>
      <c r="M10" s="6">
        <f t="shared" si="3"/>
        <v>0</v>
      </c>
      <c r="N10" s="11">
        <f t="shared" si="4"/>
        <v>0</v>
      </c>
    </row>
    <row r="11" spans="1:14">
      <c r="A11" s="6" t="s">
        <v>58</v>
      </c>
      <c r="B11" s="6">
        <v>3100</v>
      </c>
      <c r="C11" s="8">
        <v>2.5079330000000002E-4</v>
      </c>
      <c r="D11" s="9">
        <v>0.41099999999999998</v>
      </c>
      <c r="E11" s="9">
        <v>54.65</v>
      </c>
      <c r="F11" s="9">
        <v>1.2</v>
      </c>
      <c r="G11" s="9">
        <v>6.4000000000000001E-2</v>
      </c>
      <c r="H11" s="6">
        <v>1</v>
      </c>
      <c r="I11" s="9">
        <f t="shared" si="0"/>
        <v>1.2</v>
      </c>
      <c r="J11" s="9">
        <f t="shared" si="1"/>
        <v>6.4000000000000001E-2</v>
      </c>
      <c r="K11" s="6">
        <v>40</v>
      </c>
      <c r="L11" s="6">
        <f t="shared" si="2"/>
        <v>1</v>
      </c>
      <c r="M11" s="6">
        <f t="shared" si="3"/>
        <v>0</v>
      </c>
      <c r="N11" s="11">
        <f t="shared" si="4"/>
        <v>0</v>
      </c>
    </row>
    <row r="12" spans="1:14">
      <c r="A12" s="6" t="s">
        <v>58</v>
      </c>
      <c r="B12" s="6">
        <v>3100</v>
      </c>
      <c r="C12" s="8">
        <v>3.598098E-4</v>
      </c>
      <c r="D12" s="9">
        <v>0.41099999999999998</v>
      </c>
      <c r="E12" s="9">
        <v>54.65</v>
      </c>
      <c r="F12" s="9">
        <v>1.2</v>
      </c>
      <c r="G12" s="9">
        <v>6.4000000000000001E-2</v>
      </c>
      <c r="H12" s="6">
        <v>1</v>
      </c>
      <c r="I12" s="9">
        <f t="shared" si="0"/>
        <v>1.2</v>
      </c>
      <c r="J12" s="9">
        <f t="shared" si="1"/>
        <v>6.4000000000000001E-2</v>
      </c>
      <c r="K12" s="6">
        <v>0</v>
      </c>
      <c r="L12" s="6">
        <f t="shared" si="2"/>
        <v>1</v>
      </c>
      <c r="M12" s="6">
        <f t="shared" si="3"/>
        <v>0</v>
      </c>
      <c r="N12" s="11">
        <f t="shared" si="4"/>
        <v>0</v>
      </c>
    </row>
    <row r="13" spans="1:14">
      <c r="A13" s="6" t="s">
        <v>58</v>
      </c>
      <c r="B13" s="6">
        <v>3100</v>
      </c>
      <c r="C13" s="8">
        <v>6.2477999999999997E-6</v>
      </c>
      <c r="D13" s="9">
        <v>0.41099999999999998</v>
      </c>
      <c r="E13" s="9">
        <v>54.65</v>
      </c>
      <c r="F13" s="9">
        <v>1.2</v>
      </c>
      <c r="G13" s="9">
        <v>6.4000000000000001E-2</v>
      </c>
      <c r="H13" s="6">
        <v>1</v>
      </c>
      <c r="I13" s="9">
        <f t="shared" si="0"/>
        <v>1.2</v>
      </c>
      <c r="J13" s="9">
        <f t="shared" si="1"/>
        <v>6.4000000000000001E-2</v>
      </c>
      <c r="K13" s="6">
        <v>71421</v>
      </c>
      <c r="L13" s="6">
        <f t="shared" si="2"/>
        <v>0</v>
      </c>
      <c r="M13" s="6">
        <f t="shared" si="3"/>
        <v>0</v>
      </c>
      <c r="N13" s="11">
        <f t="shared" si="4"/>
        <v>0</v>
      </c>
    </row>
    <row r="14" spans="1:14">
      <c r="A14" s="6" t="s">
        <v>58</v>
      </c>
      <c r="B14" s="6">
        <v>3100</v>
      </c>
      <c r="C14" s="8">
        <v>1.8468943500000001E-2</v>
      </c>
      <c r="D14" s="9">
        <v>0.41099999999999998</v>
      </c>
      <c r="E14" s="9">
        <v>54.65</v>
      </c>
      <c r="F14" s="9">
        <v>1.2</v>
      </c>
      <c r="G14" s="9">
        <v>6.4000000000000001E-2</v>
      </c>
      <c r="H14" s="6">
        <v>1</v>
      </c>
      <c r="I14" s="9">
        <f t="shared" si="0"/>
        <v>1.2</v>
      </c>
      <c r="J14" s="9">
        <f t="shared" si="1"/>
        <v>6.4000000000000001E-2</v>
      </c>
      <c r="K14" s="6">
        <v>4533</v>
      </c>
      <c r="L14" s="6">
        <f t="shared" si="2"/>
        <v>43</v>
      </c>
      <c r="M14" s="6">
        <f t="shared" si="3"/>
        <v>0</v>
      </c>
      <c r="N14" s="11">
        <f t="shared" si="4"/>
        <v>0</v>
      </c>
    </row>
    <row r="15" spans="1:14">
      <c r="A15" s="6" t="s">
        <v>58</v>
      </c>
      <c r="B15" s="6">
        <v>3100</v>
      </c>
      <c r="C15" s="8">
        <v>8.2572801000000001E-3</v>
      </c>
      <c r="D15" s="9">
        <v>0.41099999999999998</v>
      </c>
      <c r="E15" s="9">
        <v>54.65</v>
      </c>
      <c r="F15" s="9">
        <v>1.2</v>
      </c>
      <c r="G15" s="9">
        <v>6.4000000000000001E-2</v>
      </c>
      <c r="H15" s="6">
        <v>1</v>
      </c>
      <c r="I15" s="9">
        <f t="shared" si="0"/>
        <v>1.2</v>
      </c>
      <c r="J15" s="9">
        <f t="shared" si="1"/>
        <v>6.4000000000000001E-2</v>
      </c>
      <c r="K15" s="6">
        <v>1813</v>
      </c>
      <c r="L15" s="6">
        <f t="shared" si="2"/>
        <v>19</v>
      </c>
      <c r="M15" s="6">
        <f t="shared" si="3"/>
        <v>0</v>
      </c>
      <c r="N15" s="11">
        <f t="shared" si="4"/>
        <v>0</v>
      </c>
    </row>
    <row r="16" spans="1:14">
      <c r="A16" s="6" t="s">
        <v>58</v>
      </c>
      <c r="B16" s="6">
        <v>6182</v>
      </c>
      <c r="C16" s="8">
        <v>9.6095649999999996E-4</v>
      </c>
      <c r="D16" s="9">
        <v>0.30299999999999999</v>
      </c>
      <c r="E16" s="9">
        <v>54.65</v>
      </c>
      <c r="F16" s="9">
        <v>0</v>
      </c>
      <c r="G16" s="9">
        <v>0</v>
      </c>
      <c r="H16" s="6">
        <v>1</v>
      </c>
      <c r="I16" s="9">
        <f t="shared" si="0"/>
        <v>0</v>
      </c>
      <c r="J16" s="9">
        <f t="shared" si="1"/>
        <v>0</v>
      </c>
      <c r="K16" s="6">
        <v>1467</v>
      </c>
      <c r="L16" s="6">
        <f t="shared" si="2"/>
        <v>2</v>
      </c>
      <c r="M16" s="6">
        <f t="shared" si="3"/>
        <v>0</v>
      </c>
      <c r="N16" s="11">
        <f t="shared" si="4"/>
        <v>0</v>
      </c>
    </row>
    <row r="17" spans="1:14">
      <c r="A17" s="6" t="s">
        <v>58</v>
      </c>
      <c r="B17" s="6">
        <v>3100</v>
      </c>
      <c r="C17" s="8">
        <v>7.3709420000000001E-3</v>
      </c>
      <c r="D17" s="9">
        <v>0.41099999999999998</v>
      </c>
      <c r="E17" s="9">
        <v>54.65</v>
      </c>
      <c r="F17" s="9">
        <v>1.2</v>
      </c>
      <c r="G17" s="9">
        <v>6.4000000000000001E-2</v>
      </c>
      <c r="H17" s="6">
        <v>1</v>
      </c>
      <c r="I17" s="9">
        <f t="shared" si="0"/>
        <v>1.2</v>
      </c>
      <c r="J17" s="9">
        <f t="shared" si="1"/>
        <v>6.4000000000000001E-2</v>
      </c>
      <c r="K17" s="6">
        <v>506</v>
      </c>
      <c r="L17" s="6">
        <f t="shared" si="2"/>
        <v>17</v>
      </c>
      <c r="M17" s="6">
        <f t="shared" si="3"/>
        <v>0</v>
      </c>
      <c r="N17" s="11">
        <f t="shared" si="4"/>
        <v>0</v>
      </c>
    </row>
    <row r="18" spans="1:14">
      <c r="A18" s="6" t="s">
        <v>58</v>
      </c>
      <c r="B18" s="6">
        <v>6300</v>
      </c>
      <c r="C18" s="8">
        <v>9.2997732999999996E-3</v>
      </c>
      <c r="D18" s="9">
        <v>0.30299999999999999</v>
      </c>
      <c r="E18" s="9">
        <v>54.65</v>
      </c>
      <c r="F18" s="9">
        <v>0</v>
      </c>
      <c r="G18" s="9">
        <v>0</v>
      </c>
      <c r="H18" s="6">
        <v>1</v>
      </c>
      <c r="I18" s="9">
        <f t="shared" si="0"/>
        <v>0</v>
      </c>
      <c r="J18" s="9">
        <f t="shared" si="1"/>
        <v>0</v>
      </c>
      <c r="K18" s="6">
        <v>413</v>
      </c>
      <c r="L18" s="6">
        <f t="shared" si="2"/>
        <v>16</v>
      </c>
      <c r="M18" s="6">
        <f t="shared" si="3"/>
        <v>0</v>
      </c>
      <c r="N18" s="11">
        <f t="shared" si="4"/>
        <v>0</v>
      </c>
    </row>
    <row r="19" spans="1:14">
      <c r="A19" s="6" t="s">
        <v>58</v>
      </c>
      <c r="B19" s="6">
        <v>6300</v>
      </c>
      <c r="C19" s="8">
        <v>8.1761144999999997E-3</v>
      </c>
      <c r="D19" s="9">
        <v>0.30299999999999999</v>
      </c>
      <c r="E19" s="9">
        <v>54.65</v>
      </c>
      <c r="F19" s="9">
        <v>0</v>
      </c>
      <c r="G19" s="9">
        <v>0</v>
      </c>
      <c r="H19" s="6">
        <v>1</v>
      </c>
      <c r="I19" s="9">
        <f t="shared" si="0"/>
        <v>0</v>
      </c>
      <c r="J19" s="9">
        <f t="shared" si="1"/>
        <v>0</v>
      </c>
      <c r="K19" s="6">
        <v>5945</v>
      </c>
      <c r="L19" s="6">
        <f t="shared" si="2"/>
        <v>14</v>
      </c>
      <c r="M19" s="6">
        <f t="shared" si="3"/>
        <v>0</v>
      </c>
      <c r="N19" s="11">
        <f t="shared" si="4"/>
        <v>0</v>
      </c>
    </row>
    <row r="20" spans="1:14">
      <c r="A20" s="6" t="s">
        <v>58</v>
      </c>
      <c r="B20" s="6">
        <v>6300</v>
      </c>
      <c r="C20" s="8">
        <v>4.3551539000000004E-3</v>
      </c>
      <c r="D20" s="9">
        <v>0.30299999999999999</v>
      </c>
      <c r="E20" s="9">
        <v>54.65</v>
      </c>
      <c r="F20" s="9">
        <v>0</v>
      </c>
      <c r="G20" s="9">
        <v>0</v>
      </c>
      <c r="H20" s="6">
        <v>1</v>
      </c>
      <c r="I20" s="9">
        <f t="shared" si="0"/>
        <v>0</v>
      </c>
      <c r="J20" s="9">
        <f t="shared" si="1"/>
        <v>0</v>
      </c>
      <c r="K20" s="6">
        <v>807</v>
      </c>
      <c r="L20" s="6">
        <f t="shared" si="2"/>
        <v>7</v>
      </c>
      <c r="M20" s="6">
        <f t="shared" si="3"/>
        <v>0</v>
      </c>
      <c r="N20" s="11">
        <f t="shared" si="4"/>
        <v>0</v>
      </c>
    </row>
    <row r="21" spans="1:14">
      <c r="A21" s="6" t="s">
        <v>58</v>
      </c>
      <c r="B21" s="6">
        <v>6300</v>
      </c>
      <c r="C21" s="8">
        <v>7.8428931999999993E-3</v>
      </c>
      <c r="D21" s="9">
        <v>0.30299999999999999</v>
      </c>
      <c r="E21" s="9">
        <v>54.65</v>
      </c>
      <c r="F21" s="9">
        <v>0</v>
      </c>
      <c r="G21" s="9">
        <v>0</v>
      </c>
      <c r="H21" s="6">
        <v>1</v>
      </c>
      <c r="I21" s="9">
        <f t="shared" si="0"/>
        <v>0</v>
      </c>
      <c r="J21" s="9">
        <f t="shared" si="1"/>
        <v>0</v>
      </c>
      <c r="K21" s="6">
        <v>3680</v>
      </c>
      <c r="L21" s="6">
        <f t="shared" si="2"/>
        <v>13</v>
      </c>
      <c r="M21" s="6">
        <f t="shared" si="3"/>
        <v>0</v>
      </c>
      <c r="N21" s="11">
        <f t="shared" si="4"/>
        <v>0</v>
      </c>
    </row>
    <row r="22" spans="1:14">
      <c r="A22" s="6" t="s">
        <v>58</v>
      </c>
      <c r="B22" s="6">
        <v>6300</v>
      </c>
      <c r="C22" s="8">
        <v>7.3802088000000004E-3</v>
      </c>
      <c r="D22" s="9">
        <v>0.30299999999999999</v>
      </c>
      <c r="E22" s="9">
        <v>54.65</v>
      </c>
      <c r="F22" s="9">
        <v>0</v>
      </c>
      <c r="G22" s="9">
        <v>0</v>
      </c>
      <c r="H22" s="6">
        <v>1</v>
      </c>
      <c r="I22" s="9">
        <f t="shared" si="0"/>
        <v>0</v>
      </c>
      <c r="J22" s="9">
        <f t="shared" si="1"/>
        <v>0</v>
      </c>
      <c r="K22" s="6">
        <v>561</v>
      </c>
      <c r="L22" s="6">
        <f t="shared" si="2"/>
        <v>13</v>
      </c>
      <c r="M22" s="6">
        <f t="shared" si="3"/>
        <v>0</v>
      </c>
      <c r="N22" s="11">
        <f t="shared" si="4"/>
        <v>0</v>
      </c>
    </row>
    <row r="23" spans="1:14">
      <c r="A23" s="6" t="s">
        <v>58</v>
      </c>
      <c r="B23" s="6">
        <v>6182</v>
      </c>
      <c r="C23" s="8">
        <v>5.3361320000000004E-3</v>
      </c>
      <c r="D23" s="9">
        <v>0.30299999999999999</v>
      </c>
      <c r="E23" s="9">
        <v>54.65</v>
      </c>
      <c r="F23" s="9">
        <v>0</v>
      </c>
      <c r="G23" s="9">
        <v>0</v>
      </c>
      <c r="H23" s="6">
        <v>1</v>
      </c>
      <c r="I23" s="9">
        <f t="shared" si="0"/>
        <v>0</v>
      </c>
      <c r="J23" s="9">
        <f t="shared" si="1"/>
        <v>0</v>
      </c>
      <c r="K23" s="6">
        <v>1441</v>
      </c>
      <c r="L23" s="6">
        <f t="shared" si="2"/>
        <v>9</v>
      </c>
      <c r="M23" s="6">
        <f t="shared" si="3"/>
        <v>0</v>
      </c>
      <c r="N23" s="11">
        <f t="shared" si="4"/>
        <v>0</v>
      </c>
    </row>
    <row r="24" spans="1:14">
      <c r="A24" s="6" t="s">
        <v>58</v>
      </c>
      <c r="B24" s="6">
        <v>6182</v>
      </c>
      <c r="C24" s="8">
        <v>2.8650019200000001E-2</v>
      </c>
      <c r="D24" s="9">
        <v>0.30299999999999999</v>
      </c>
      <c r="E24" s="9">
        <v>54.65</v>
      </c>
      <c r="F24" s="9">
        <v>0</v>
      </c>
      <c r="G24" s="9">
        <v>0</v>
      </c>
      <c r="H24" s="6">
        <v>1</v>
      </c>
      <c r="I24" s="9">
        <f t="shared" si="0"/>
        <v>0</v>
      </c>
      <c r="J24" s="9">
        <f t="shared" si="1"/>
        <v>0</v>
      </c>
      <c r="K24" s="6">
        <v>15419</v>
      </c>
      <c r="L24" s="6">
        <f t="shared" si="2"/>
        <v>49</v>
      </c>
      <c r="M24" s="6">
        <f t="shared" si="3"/>
        <v>0</v>
      </c>
      <c r="N24" s="11">
        <f t="shared" si="4"/>
        <v>0</v>
      </c>
    </row>
    <row r="25" spans="1:14">
      <c r="A25" s="6" t="s">
        <v>58</v>
      </c>
      <c r="B25" s="6">
        <v>6182</v>
      </c>
      <c r="C25" s="8">
        <v>3.0361759499999998E-2</v>
      </c>
      <c r="D25" s="9">
        <v>0.30299999999999999</v>
      </c>
      <c r="E25" s="9">
        <v>54.65</v>
      </c>
      <c r="F25" s="9">
        <v>0</v>
      </c>
      <c r="G25" s="9">
        <v>0</v>
      </c>
      <c r="H25" s="6">
        <v>1</v>
      </c>
      <c r="I25" s="9">
        <f t="shared" si="0"/>
        <v>0</v>
      </c>
      <c r="J25" s="9">
        <f t="shared" si="1"/>
        <v>0</v>
      </c>
      <c r="K25" s="6">
        <v>3882</v>
      </c>
      <c r="L25" s="6">
        <f t="shared" si="2"/>
        <v>52</v>
      </c>
      <c r="M25" s="6">
        <f t="shared" si="3"/>
        <v>0</v>
      </c>
      <c r="N25" s="11">
        <f t="shared" si="4"/>
        <v>0</v>
      </c>
    </row>
    <row r="26" spans="1:14">
      <c r="A26" s="6" t="s">
        <v>58</v>
      </c>
      <c r="B26" s="6">
        <v>3100</v>
      </c>
      <c r="C26" s="8">
        <v>4.2018118999999996E-3</v>
      </c>
      <c r="D26" s="9">
        <v>0.41099999999999998</v>
      </c>
      <c r="E26" s="9">
        <v>54.65</v>
      </c>
      <c r="F26" s="9">
        <v>1.2</v>
      </c>
      <c r="G26" s="9">
        <v>6.4000000000000001E-2</v>
      </c>
      <c r="H26" s="6">
        <v>1</v>
      </c>
      <c r="I26" s="9">
        <f t="shared" si="0"/>
        <v>1.2</v>
      </c>
      <c r="J26" s="9">
        <f t="shared" si="1"/>
        <v>6.4000000000000001E-2</v>
      </c>
      <c r="K26" s="6">
        <v>714</v>
      </c>
      <c r="L26" s="6">
        <f t="shared" si="2"/>
        <v>10</v>
      </c>
      <c r="M26" s="6">
        <f t="shared" si="3"/>
        <v>0</v>
      </c>
      <c r="N26" s="11">
        <f t="shared" si="4"/>
        <v>0</v>
      </c>
    </row>
    <row r="27" spans="1:14">
      <c r="C27" s="8">
        <f>SUM(C2:C26)</f>
        <v>0.21907850470000001</v>
      </c>
      <c r="M27" s="6">
        <f>SUM(M2:M26)</f>
        <v>0</v>
      </c>
      <c r="N27" s="11">
        <f>SUM(N2:N26)</f>
        <v>0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1"/>
  <sheetViews>
    <sheetView zoomScaleNormal="100" workbookViewId="0">
      <selection activeCell="E31" sqref="E31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6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9" width="7.85546875" style="7" bestFit="1" customWidth="1"/>
    <col min="10" max="10" width="7.5703125" style="7" bestFit="1" customWidth="1"/>
    <col min="11" max="11" width="12.42578125" style="6" bestFit="1" customWidth="1"/>
    <col min="12" max="12" width="14.42578125" style="6" customWidth="1"/>
    <col min="13" max="13" width="9" style="7" customWidth="1"/>
    <col min="14" max="14" width="7.85546875" style="8" bestFit="1" customWidth="1"/>
  </cols>
  <sheetData>
    <row r="1" spans="1:14" ht="30">
      <c r="A1" s="6" t="s">
        <v>57</v>
      </c>
      <c r="B1" s="6" t="s">
        <v>49</v>
      </c>
      <c r="C1" s="8" t="s">
        <v>56</v>
      </c>
      <c r="D1" s="7" t="s">
        <v>50</v>
      </c>
      <c r="E1" s="7" t="s">
        <v>55</v>
      </c>
      <c r="F1" s="7" t="s">
        <v>51</v>
      </c>
      <c r="G1" s="7" t="s">
        <v>52</v>
      </c>
      <c r="H1" s="6" t="s">
        <v>54</v>
      </c>
      <c r="I1" s="7" t="s">
        <v>59</v>
      </c>
      <c r="J1" s="7" t="s">
        <v>60</v>
      </c>
      <c r="K1" s="6" t="s">
        <v>53</v>
      </c>
      <c r="L1" s="10" t="s">
        <v>61</v>
      </c>
      <c r="M1" s="10" t="s">
        <v>62</v>
      </c>
      <c r="N1" s="10" t="s">
        <v>63</v>
      </c>
    </row>
    <row r="2" spans="1:14">
      <c r="A2" s="6" t="s">
        <v>58</v>
      </c>
      <c r="B2" s="6">
        <v>3100</v>
      </c>
      <c r="C2" s="8">
        <v>1.6190949E-3</v>
      </c>
      <c r="D2" s="9">
        <v>0.41099999999999998</v>
      </c>
      <c r="E2" s="9">
        <v>54.65</v>
      </c>
      <c r="F2" s="9">
        <v>1.2</v>
      </c>
      <c r="G2" s="9">
        <v>6.4000000000000001E-2</v>
      </c>
      <c r="H2" s="6">
        <v>1</v>
      </c>
      <c r="I2" s="9">
        <f>F2</f>
        <v>1.2</v>
      </c>
      <c r="J2" s="9">
        <f>G2</f>
        <v>6.4000000000000001E-2</v>
      </c>
      <c r="K2" s="6">
        <v>158</v>
      </c>
      <c r="L2" s="6">
        <f>ROUND(E2*D2*C2*102.79,0)</f>
        <v>4</v>
      </c>
      <c r="M2" s="6">
        <f>ROUND(I2*L2*0.002205,0)</f>
        <v>0</v>
      </c>
      <c r="N2" s="11">
        <f>ROUND(J2*L2*0.002205,1)</f>
        <v>0</v>
      </c>
    </row>
    <row r="3" spans="1:14">
      <c r="A3" s="6" t="s">
        <v>58</v>
      </c>
      <c r="B3" s="6">
        <v>3100</v>
      </c>
      <c r="C3" s="8">
        <v>4.2598324E-3</v>
      </c>
      <c r="D3" s="9">
        <v>0.41099999999999998</v>
      </c>
      <c r="E3" s="9">
        <v>54.65</v>
      </c>
      <c r="F3" s="9">
        <v>1.2</v>
      </c>
      <c r="G3" s="9">
        <v>6.4000000000000001E-2</v>
      </c>
      <c r="H3" s="6">
        <v>1</v>
      </c>
      <c r="I3" s="9">
        <f t="shared" ref="I3:I10" si="0">F3</f>
        <v>1.2</v>
      </c>
      <c r="J3" s="9">
        <f t="shared" ref="J3:J10" si="1">G3</f>
        <v>6.4000000000000001E-2</v>
      </c>
      <c r="K3" s="6">
        <v>1998</v>
      </c>
      <c r="L3" s="6">
        <f t="shared" ref="L3:L10" si="2">ROUND(E3*D3*C3*102.79,0)</f>
        <v>10</v>
      </c>
      <c r="M3" s="6">
        <f t="shared" ref="M3:M10" si="3">ROUND(I3*L3*0.002205,0)</f>
        <v>0</v>
      </c>
      <c r="N3" s="11">
        <f t="shared" ref="N3:N10" si="4">ROUND(J3*L3*0.002205,1)</f>
        <v>0</v>
      </c>
    </row>
    <row r="4" spans="1:14">
      <c r="A4" s="6" t="s">
        <v>58</v>
      </c>
      <c r="B4" s="6">
        <v>6300</v>
      </c>
      <c r="C4" s="8">
        <v>2.0610799999999999E-5</v>
      </c>
      <c r="D4" s="9">
        <v>0.30299999999999999</v>
      </c>
      <c r="E4" s="9">
        <v>54.65</v>
      </c>
      <c r="F4" s="9">
        <v>0</v>
      </c>
      <c r="G4" s="9">
        <v>0</v>
      </c>
      <c r="H4" s="6">
        <v>1</v>
      </c>
      <c r="I4" s="9">
        <f t="shared" si="0"/>
        <v>0</v>
      </c>
      <c r="J4" s="9">
        <f t="shared" si="1"/>
        <v>0</v>
      </c>
      <c r="K4" s="6">
        <v>14</v>
      </c>
      <c r="L4" s="6">
        <f t="shared" si="2"/>
        <v>0</v>
      </c>
      <c r="M4" s="6">
        <f t="shared" si="3"/>
        <v>0</v>
      </c>
      <c r="N4" s="11">
        <f t="shared" si="4"/>
        <v>0</v>
      </c>
    </row>
    <row r="5" spans="1:14">
      <c r="A5" s="6" t="s">
        <v>58</v>
      </c>
      <c r="B5" s="6">
        <v>6300</v>
      </c>
      <c r="C5" s="8">
        <v>5.2055221000000002E-3</v>
      </c>
      <c r="D5" s="9">
        <v>0.30299999999999999</v>
      </c>
      <c r="E5" s="9">
        <v>54.65</v>
      </c>
      <c r="F5" s="9">
        <v>0</v>
      </c>
      <c r="G5" s="9">
        <v>0</v>
      </c>
      <c r="H5" s="6">
        <v>1</v>
      </c>
      <c r="I5" s="9">
        <f t="shared" si="0"/>
        <v>0</v>
      </c>
      <c r="J5" s="9">
        <f t="shared" si="1"/>
        <v>0</v>
      </c>
      <c r="K5" s="6">
        <v>1188</v>
      </c>
      <c r="L5" s="6">
        <f t="shared" si="2"/>
        <v>9</v>
      </c>
      <c r="M5" s="6">
        <f t="shared" si="3"/>
        <v>0</v>
      </c>
      <c r="N5" s="11">
        <f t="shared" si="4"/>
        <v>0</v>
      </c>
    </row>
    <row r="6" spans="1:14">
      <c r="A6" s="6" t="s">
        <v>58</v>
      </c>
      <c r="B6" s="6">
        <v>6300</v>
      </c>
      <c r="C6" s="8">
        <v>1.6017304999999999E-3</v>
      </c>
      <c r="D6" s="9">
        <v>0.30299999999999999</v>
      </c>
      <c r="E6" s="9">
        <v>54.65</v>
      </c>
      <c r="F6" s="9">
        <v>0</v>
      </c>
      <c r="G6" s="9">
        <v>0</v>
      </c>
      <c r="H6" s="6">
        <v>1</v>
      </c>
      <c r="I6" s="9">
        <f t="shared" si="0"/>
        <v>0</v>
      </c>
      <c r="J6" s="9">
        <f t="shared" si="1"/>
        <v>0</v>
      </c>
      <c r="K6" s="6">
        <v>2</v>
      </c>
      <c r="L6" s="6">
        <f t="shared" si="2"/>
        <v>3</v>
      </c>
      <c r="M6" s="6">
        <f t="shared" si="3"/>
        <v>0</v>
      </c>
      <c r="N6" s="11">
        <f t="shared" si="4"/>
        <v>0</v>
      </c>
    </row>
    <row r="7" spans="1:14">
      <c r="A7" s="6" t="s">
        <v>58</v>
      </c>
      <c r="B7" s="6">
        <v>6300</v>
      </c>
      <c r="C7" s="8">
        <v>2.91183304E-2</v>
      </c>
      <c r="D7" s="9">
        <v>0.30299999999999999</v>
      </c>
      <c r="E7" s="9">
        <v>54.65</v>
      </c>
      <c r="F7" s="9">
        <v>0</v>
      </c>
      <c r="G7" s="9">
        <v>0</v>
      </c>
      <c r="H7" s="6">
        <v>1</v>
      </c>
      <c r="I7" s="9">
        <f t="shared" si="0"/>
        <v>0</v>
      </c>
      <c r="J7" s="9">
        <f t="shared" si="1"/>
        <v>0</v>
      </c>
      <c r="K7" s="6">
        <v>17558</v>
      </c>
      <c r="L7" s="6">
        <f t="shared" si="2"/>
        <v>50</v>
      </c>
      <c r="M7" s="6">
        <f t="shared" si="3"/>
        <v>0</v>
      </c>
      <c r="N7" s="11">
        <f t="shared" si="4"/>
        <v>0</v>
      </c>
    </row>
    <row r="8" spans="1:14">
      <c r="A8" s="6" t="s">
        <v>58</v>
      </c>
      <c r="B8" s="6">
        <v>6300</v>
      </c>
      <c r="C8" s="8">
        <v>5.3530665900000003E-2</v>
      </c>
      <c r="D8" s="9">
        <v>0.30299999999999999</v>
      </c>
      <c r="E8" s="9">
        <v>54.65</v>
      </c>
      <c r="F8" s="9">
        <v>0</v>
      </c>
      <c r="G8" s="9">
        <v>0</v>
      </c>
      <c r="H8" s="6">
        <v>1</v>
      </c>
      <c r="I8" s="9">
        <f t="shared" si="0"/>
        <v>0</v>
      </c>
      <c r="J8" s="9">
        <f t="shared" si="1"/>
        <v>0</v>
      </c>
      <c r="K8" s="6">
        <v>350</v>
      </c>
      <c r="L8" s="6">
        <f t="shared" si="2"/>
        <v>91</v>
      </c>
      <c r="M8" s="6">
        <f t="shared" si="3"/>
        <v>0</v>
      </c>
      <c r="N8" s="11">
        <f t="shared" si="4"/>
        <v>0</v>
      </c>
    </row>
    <row r="9" spans="1:14">
      <c r="A9" s="6" t="s">
        <v>58</v>
      </c>
      <c r="B9" s="6">
        <v>3200</v>
      </c>
      <c r="C9" s="8">
        <v>3.7943609400000002E-2</v>
      </c>
      <c r="D9" s="9">
        <v>0.4</v>
      </c>
      <c r="E9" s="9">
        <v>54.65</v>
      </c>
      <c r="F9" s="9">
        <v>1.2</v>
      </c>
      <c r="G9" s="9">
        <v>6.4000000000000001E-2</v>
      </c>
      <c r="H9" s="6">
        <v>1</v>
      </c>
      <c r="I9" s="9">
        <f t="shared" si="0"/>
        <v>1.2</v>
      </c>
      <c r="J9" s="9">
        <f t="shared" si="1"/>
        <v>6.4000000000000001E-2</v>
      </c>
      <c r="K9" s="6">
        <v>1354</v>
      </c>
      <c r="L9" s="6">
        <f t="shared" si="2"/>
        <v>85</v>
      </c>
      <c r="M9" s="6">
        <f t="shared" si="3"/>
        <v>0</v>
      </c>
      <c r="N9" s="11">
        <f t="shared" si="4"/>
        <v>0</v>
      </c>
    </row>
    <row r="10" spans="1:14">
      <c r="A10" s="6" t="s">
        <v>58</v>
      </c>
      <c r="B10" s="6">
        <v>6300</v>
      </c>
      <c r="C10" s="8">
        <v>5.1815821000000001E-3</v>
      </c>
      <c r="D10" s="9">
        <v>0.30299999999999999</v>
      </c>
      <c r="E10" s="9">
        <v>54.65</v>
      </c>
      <c r="F10" s="9">
        <v>0</v>
      </c>
      <c r="G10" s="9">
        <v>0</v>
      </c>
      <c r="H10" s="6">
        <v>1</v>
      </c>
      <c r="I10" s="9">
        <f t="shared" si="0"/>
        <v>0</v>
      </c>
      <c r="J10" s="9">
        <f t="shared" si="1"/>
        <v>0</v>
      </c>
      <c r="K10" s="6">
        <v>1815</v>
      </c>
      <c r="L10" s="6">
        <f t="shared" si="2"/>
        <v>9</v>
      </c>
      <c r="M10" s="6">
        <f t="shared" si="3"/>
        <v>0</v>
      </c>
      <c r="N10" s="11">
        <f t="shared" si="4"/>
        <v>0</v>
      </c>
    </row>
    <row r="11" spans="1:14">
      <c r="C11" s="11">
        <f>SUM(C2:C10)</f>
        <v>0.13848097849999999</v>
      </c>
      <c r="M11" s="6">
        <f>SUM(M2:M10)</f>
        <v>0</v>
      </c>
      <c r="N11" s="11">
        <f>SUM(N2:N10)</f>
        <v>0</v>
      </c>
    </row>
  </sheetData>
  <pageMargins left="0.7" right="0.7" top="0.75" bottom="0.75" header="0.3" footer="0.3"/>
  <pageSetup scale="88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6"/>
  <sheetViews>
    <sheetView zoomScaleNormal="100" workbookViewId="0">
      <selection activeCell="A8" sqref="A8"/>
    </sheetView>
  </sheetViews>
  <sheetFormatPr defaultRowHeight="15"/>
  <cols>
    <col min="1" max="1" width="6.140625" style="6" bestFit="1" customWidth="1"/>
    <col min="2" max="2" width="8" style="6" bestFit="1" customWidth="1"/>
    <col min="3" max="3" width="11.7109375" style="6" bestFit="1" customWidth="1"/>
    <col min="4" max="4" width="15.14062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5.5703125" style="6" customWidth="1"/>
    <col min="14" max="14" width="9.28515625" style="7" customWidth="1"/>
    <col min="15" max="15" width="11" style="8" customWidth="1"/>
  </cols>
  <sheetData>
    <row r="1" spans="1:15" ht="30">
      <c r="A1" s="6" t="s">
        <v>57</v>
      </c>
      <c r="B1" s="6" t="s">
        <v>49</v>
      </c>
      <c r="C1" s="6" t="s">
        <v>84</v>
      </c>
      <c r="D1" s="8" t="s">
        <v>56</v>
      </c>
      <c r="E1" s="7" t="s">
        <v>50</v>
      </c>
      <c r="F1" s="7" t="s">
        <v>55</v>
      </c>
      <c r="G1" s="7" t="s">
        <v>51</v>
      </c>
      <c r="H1" s="7" t="s">
        <v>52</v>
      </c>
      <c r="I1" s="6" t="s">
        <v>54</v>
      </c>
      <c r="J1" s="7" t="s">
        <v>59</v>
      </c>
      <c r="K1" s="7" t="s">
        <v>60</v>
      </c>
      <c r="L1" s="6" t="s">
        <v>53</v>
      </c>
      <c r="M1" s="10" t="s">
        <v>61</v>
      </c>
      <c r="N1" s="10" t="s">
        <v>62</v>
      </c>
      <c r="O1" s="10" t="s">
        <v>63</v>
      </c>
    </row>
    <row r="2" spans="1:15">
      <c r="A2" s="6" t="s">
        <v>58</v>
      </c>
      <c r="B2" s="6">
        <v>1750</v>
      </c>
      <c r="C2" s="6" t="s">
        <v>85</v>
      </c>
      <c r="D2" s="8">
        <v>1.4359721259</v>
      </c>
      <c r="E2" s="9">
        <v>0.72399999999999998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4777</v>
      </c>
      <c r="M2" s="6">
        <f>ROUND(F2*E2*D2*102.79,0)</f>
        <v>5840</v>
      </c>
      <c r="N2" s="6">
        <f>ROUND(J2*M2*0.002205,0)</f>
        <v>23</v>
      </c>
      <c r="O2" s="11">
        <f>ROUND(K2*M2*0.002205,1)</f>
        <v>6.2</v>
      </c>
    </row>
    <row r="3" spans="1:15">
      <c r="A3" s="6" t="s">
        <v>58</v>
      </c>
      <c r="B3" s="6">
        <v>1750</v>
      </c>
      <c r="C3" s="6" t="s">
        <v>86</v>
      </c>
      <c r="D3" s="8">
        <v>0.83379906290000005</v>
      </c>
      <c r="E3" s="9">
        <v>0.76800000000000002</v>
      </c>
      <c r="F3" s="9">
        <v>54.65</v>
      </c>
      <c r="G3" s="9">
        <v>1.8</v>
      </c>
      <c r="H3" s="9">
        <v>0.47799999999999998</v>
      </c>
      <c r="I3" s="6">
        <v>1</v>
      </c>
      <c r="J3" s="9">
        <f t="shared" ref="J3:J4" si="0">G3</f>
        <v>1.8</v>
      </c>
      <c r="K3" s="9">
        <f t="shared" ref="K3:K4" si="1">H3</f>
        <v>0.47799999999999998</v>
      </c>
      <c r="L3" s="6">
        <v>2495</v>
      </c>
      <c r="M3" s="6">
        <f t="shared" ref="M3:M4" si="2">ROUND(F3*E3*D3*102.79,0)</f>
        <v>3597</v>
      </c>
      <c r="N3" s="6">
        <f t="shared" ref="N3:N4" si="3">ROUND(J3*M3*0.002205,0)</f>
        <v>14</v>
      </c>
      <c r="O3" s="11">
        <f t="shared" ref="O3:O4" si="4">ROUND(K3*M3*0.002205,1)</f>
        <v>3.8</v>
      </c>
    </row>
    <row r="4" spans="1:15">
      <c r="A4" s="6" t="s">
        <v>58</v>
      </c>
      <c r="B4" s="6">
        <v>1750</v>
      </c>
      <c r="C4" s="6" t="s">
        <v>85</v>
      </c>
      <c r="D4" s="8">
        <v>4.7955427600000003E-2</v>
      </c>
      <c r="E4" s="9">
        <v>0.72399999999999998</v>
      </c>
      <c r="F4" s="9">
        <v>54.65</v>
      </c>
      <c r="G4" s="9">
        <v>1.8</v>
      </c>
      <c r="H4" s="9">
        <v>0.47799999999999998</v>
      </c>
      <c r="I4" s="6">
        <v>1</v>
      </c>
      <c r="J4" s="9">
        <f t="shared" si="0"/>
        <v>1.8</v>
      </c>
      <c r="K4" s="9">
        <f t="shared" si="1"/>
        <v>0.47799999999999998</v>
      </c>
      <c r="L4" s="6">
        <v>5525</v>
      </c>
      <c r="M4" s="6">
        <f t="shared" si="2"/>
        <v>195</v>
      </c>
      <c r="N4" s="6">
        <f t="shared" si="3"/>
        <v>1</v>
      </c>
      <c r="O4" s="11">
        <f t="shared" si="4"/>
        <v>0.2</v>
      </c>
    </row>
    <row r="5" spans="1:15">
      <c r="D5" s="11">
        <f>SUM(D2:D4)</f>
        <v>2.3177266163999999</v>
      </c>
      <c r="N5" s="6">
        <f>SUM(N2:N4)</f>
        <v>38</v>
      </c>
      <c r="O5" s="11">
        <f>SUM(O2:O4)</f>
        <v>10.199999999999999</v>
      </c>
    </row>
    <row r="8" spans="1:15">
      <c r="A8" s="6" t="s">
        <v>87</v>
      </c>
    </row>
    <row r="9" spans="1:15" ht="30">
      <c r="A9" s="6" t="s">
        <v>57</v>
      </c>
      <c r="B9" s="6" t="s">
        <v>49</v>
      </c>
      <c r="C9" s="6" t="s">
        <v>84</v>
      </c>
      <c r="D9" s="8" t="s">
        <v>56</v>
      </c>
      <c r="E9" s="7" t="s">
        <v>50</v>
      </c>
      <c r="F9" s="7" t="s">
        <v>55</v>
      </c>
      <c r="G9" s="7" t="s">
        <v>51</v>
      </c>
      <c r="H9" s="7" t="s">
        <v>52</v>
      </c>
      <c r="I9" s="6" t="s">
        <v>54</v>
      </c>
      <c r="J9" s="7" t="s">
        <v>59</v>
      </c>
      <c r="K9" s="7" t="s">
        <v>60</v>
      </c>
      <c r="L9" s="6" t="s">
        <v>53</v>
      </c>
      <c r="M9" s="10" t="s">
        <v>61</v>
      </c>
      <c r="N9" s="10" t="s">
        <v>62</v>
      </c>
      <c r="O9" s="10" t="s">
        <v>63</v>
      </c>
    </row>
    <row r="10" spans="1:15">
      <c r="A10" s="6" t="s">
        <v>58</v>
      </c>
      <c r="B10" s="6">
        <v>3100</v>
      </c>
      <c r="C10" s="6" t="s">
        <v>85</v>
      </c>
      <c r="D10" s="8">
        <v>1.4359721259</v>
      </c>
      <c r="E10" s="9">
        <v>0.41099999999999998</v>
      </c>
      <c r="F10" s="9">
        <v>54.65</v>
      </c>
      <c r="G10" s="9">
        <v>1.2</v>
      </c>
      <c r="H10" s="9">
        <v>6.4000000000000001E-2</v>
      </c>
      <c r="I10" s="6">
        <v>1</v>
      </c>
      <c r="J10" s="9">
        <f>G10</f>
        <v>1.2</v>
      </c>
      <c r="K10" s="9">
        <f>H10</f>
        <v>6.4000000000000001E-2</v>
      </c>
      <c r="L10" s="6">
        <v>4777</v>
      </c>
      <c r="M10" s="6">
        <f>ROUND(F10*E10*D10*102.79,0)</f>
        <v>3315</v>
      </c>
      <c r="N10" s="6">
        <f>ROUND(J10*M10*0.002205,0)</f>
        <v>9</v>
      </c>
      <c r="O10" s="11">
        <f>ROUND(K10*M10*0.002205,1)</f>
        <v>0.5</v>
      </c>
    </row>
    <row r="11" spans="1:15">
      <c r="A11" s="6" t="s">
        <v>58</v>
      </c>
      <c r="B11" s="6">
        <v>3100</v>
      </c>
      <c r="C11" s="6" t="s">
        <v>86</v>
      </c>
      <c r="D11" s="8">
        <v>0.83379906290000005</v>
      </c>
      <c r="E11" s="9">
        <v>0.41099999999999998</v>
      </c>
      <c r="F11" s="9">
        <v>54.65</v>
      </c>
      <c r="G11" s="9">
        <v>1.2</v>
      </c>
      <c r="H11" s="9">
        <v>6.4000000000000001E-2</v>
      </c>
      <c r="I11" s="6">
        <v>1</v>
      </c>
      <c r="J11" s="9">
        <f t="shared" ref="J11:J12" si="5">G11</f>
        <v>1.2</v>
      </c>
      <c r="K11" s="9">
        <f t="shared" ref="K11:K12" si="6">H11</f>
        <v>6.4000000000000001E-2</v>
      </c>
      <c r="L11" s="6">
        <v>2495</v>
      </c>
      <c r="M11" s="6">
        <f t="shared" ref="M11:M12" si="7">ROUND(F11*E11*D11*102.79,0)</f>
        <v>1925</v>
      </c>
      <c r="N11" s="6">
        <f t="shared" ref="N11:N12" si="8">ROUND(J11*M11*0.002205,0)</f>
        <v>5</v>
      </c>
      <c r="O11" s="11">
        <f t="shared" ref="O11:O12" si="9">ROUND(K11*M11*0.002205,1)</f>
        <v>0.3</v>
      </c>
    </row>
    <row r="12" spans="1:15">
      <c r="A12" s="6" t="s">
        <v>58</v>
      </c>
      <c r="B12" s="6">
        <v>3100</v>
      </c>
      <c r="C12" s="6" t="s">
        <v>85</v>
      </c>
      <c r="D12" s="8">
        <v>4.7955427600000003E-2</v>
      </c>
      <c r="E12" s="9">
        <v>0.41099999999999998</v>
      </c>
      <c r="F12" s="9">
        <v>54.65</v>
      </c>
      <c r="G12" s="9">
        <v>1.2</v>
      </c>
      <c r="H12" s="9">
        <v>6.4000000000000001E-2</v>
      </c>
      <c r="I12" s="6">
        <v>1</v>
      </c>
      <c r="J12" s="9">
        <f t="shared" si="5"/>
        <v>1.2</v>
      </c>
      <c r="K12" s="9">
        <f t="shared" si="6"/>
        <v>6.4000000000000001E-2</v>
      </c>
      <c r="L12" s="6">
        <v>5525</v>
      </c>
      <c r="M12" s="6">
        <f t="shared" si="7"/>
        <v>111</v>
      </c>
      <c r="N12" s="6">
        <f t="shared" si="8"/>
        <v>0</v>
      </c>
      <c r="O12" s="11">
        <f t="shared" si="9"/>
        <v>0</v>
      </c>
    </row>
    <row r="13" spans="1:15">
      <c r="D13" s="11">
        <f>SUM(D10:D12)</f>
        <v>2.3177266163999999</v>
      </c>
      <c r="N13" s="6">
        <f>SUM(N10:N12)</f>
        <v>14</v>
      </c>
      <c r="O13" s="11">
        <f>SUM(O10:O12)</f>
        <v>0.8</v>
      </c>
    </row>
    <row r="15" spans="1:15">
      <c r="M15" s="25" t="s">
        <v>88</v>
      </c>
      <c r="N15" s="25">
        <f>N5-N13</f>
        <v>24</v>
      </c>
      <c r="O15" s="26">
        <f>O5-O13</f>
        <v>9.3999999999999986</v>
      </c>
    </row>
    <row r="16" spans="1:15">
      <c r="D16" s="9"/>
      <c r="E16" s="9"/>
      <c r="F16" s="9"/>
    </row>
  </sheetData>
  <pageMargins left="0.7" right="0.7" top="0.75" bottom="0.75" header="0.3" footer="0.3"/>
  <pageSetup scale="8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zoomScaleNormal="100" workbookViewId="0">
      <selection activeCell="A5" sqref="A5"/>
    </sheetView>
  </sheetViews>
  <sheetFormatPr defaultRowHeight="15"/>
  <cols>
    <col min="1" max="1" width="6.140625" style="6" bestFit="1" customWidth="1"/>
    <col min="2" max="2" width="8" style="6" bestFit="1" customWidth="1"/>
    <col min="3" max="3" width="8" style="6" customWidth="1"/>
    <col min="4" max="4" width="14.14062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4.7109375" style="6" customWidth="1"/>
    <col min="14" max="14" width="8.7109375" style="7" customWidth="1"/>
    <col min="15" max="15" width="10.85546875" style="8" customWidth="1"/>
  </cols>
  <sheetData>
    <row r="1" spans="1:15" ht="30">
      <c r="A1" s="6" t="s">
        <v>57</v>
      </c>
      <c r="B1" s="6" t="s">
        <v>49</v>
      </c>
      <c r="C1" s="6" t="s">
        <v>84</v>
      </c>
      <c r="D1" s="8" t="s">
        <v>56</v>
      </c>
      <c r="E1" s="7" t="s">
        <v>50</v>
      </c>
      <c r="F1" s="7" t="s">
        <v>55</v>
      </c>
      <c r="G1" s="7" t="s">
        <v>51</v>
      </c>
      <c r="H1" s="7" t="s">
        <v>52</v>
      </c>
      <c r="I1" s="6" t="s">
        <v>54</v>
      </c>
      <c r="J1" s="7" t="s">
        <v>64</v>
      </c>
      <c r="K1" s="7" t="s">
        <v>60</v>
      </c>
      <c r="L1" s="6" t="s">
        <v>53</v>
      </c>
      <c r="M1" s="10" t="s">
        <v>61</v>
      </c>
      <c r="N1" s="10" t="s">
        <v>62</v>
      </c>
      <c r="O1" s="10" t="s">
        <v>63</v>
      </c>
    </row>
    <row r="2" spans="1:15">
      <c r="A2" s="6" t="s">
        <v>58</v>
      </c>
      <c r="B2" s="6">
        <v>1750</v>
      </c>
      <c r="C2" s="6" t="s">
        <v>89</v>
      </c>
      <c r="D2" s="8">
        <v>1.1547948389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31523</v>
      </c>
      <c r="M2" s="6">
        <f>ROUND(F2*E2*D2*102.79,0)</f>
        <v>4878</v>
      </c>
      <c r="N2" s="6">
        <f>ROUND(J2*M2*0.002205,0)</f>
        <v>19</v>
      </c>
      <c r="O2" s="11">
        <f>ROUND(K2*M2*0.002205,1)</f>
        <v>5.0999999999999996</v>
      </c>
    </row>
    <row r="5" spans="1:15">
      <c r="A5" s="6" t="s">
        <v>87</v>
      </c>
    </row>
    <row r="6" spans="1:15" ht="30">
      <c r="A6" s="6" t="s">
        <v>57</v>
      </c>
      <c r="B6" s="6" t="s">
        <v>49</v>
      </c>
      <c r="C6" s="6" t="s">
        <v>84</v>
      </c>
      <c r="D6" s="8" t="s">
        <v>56</v>
      </c>
      <c r="E6" s="7" t="s">
        <v>50</v>
      </c>
      <c r="F6" s="7" t="s">
        <v>55</v>
      </c>
      <c r="G6" s="7" t="s">
        <v>51</v>
      </c>
      <c r="H6" s="7" t="s">
        <v>52</v>
      </c>
      <c r="I6" s="6" t="s">
        <v>54</v>
      </c>
      <c r="J6" s="7" t="s">
        <v>64</v>
      </c>
      <c r="K6" s="7" t="s">
        <v>60</v>
      </c>
      <c r="L6" s="6" t="s">
        <v>53</v>
      </c>
      <c r="M6" s="10" t="s">
        <v>61</v>
      </c>
      <c r="N6" s="10" t="s">
        <v>62</v>
      </c>
      <c r="O6" s="10" t="s">
        <v>63</v>
      </c>
    </row>
    <row r="7" spans="1:15">
      <c r="A7" s="6" t="s">
        <v>58</v>
      </c>
      <c r="B7" s="6">
        <v>3100</v>
      </c>
      <c r="C7" s="6" t="s">
        <v>89</v>
      </c>
      <c r="D7" s="8">
        <v>1.1547948389</v>
      </c>
      <c r="E7" s="9">
        <v>0.252</v>
      </c>
      <c r="F7" s="9">
        <v>54.65</v>
      </c>
      <c r="G7" s="9">
        <v>1.2</v>
      </c>
      <c r="H7" s="9">
        <v>6.4000000000000001E-2</v>
      </c>
      <c r="I7" s="6">
        <v>1</v>
      </c>
      <c r="J7" s="9">
        <f>G7</f>
        <v>1.2</v>
      </c>
      <c r="K7" s="9">
        <f>H7</f>
        <v>6.4000000000000001E-2</v>
      </c>
      <c r="L7" s="6">
        <v>31523</v>
      </c>
      <c r="M7" s="6">
        <f>ROUND(F7*E7*D7*102.79,0)</f>
        <v>1635</v>
      </c>
      <c r="N7" s="6">
        <f>ROUND(J7*M7*0.002205,0)</f>
        <v>4</v>
      </c>
      <c r="O7" s="11">
        <f>ROUND(K7*M7*0.002205,1)</f>
        <v>0.2</v>
      </c>
    </row>
    <row r="9" spans="1:15">
      <c r="M9" s="25" t="s">
        <v>90</v>
      </c>
      <c r="N9" s="25">
        <f>N2-N7</f>
        <v>15</v>
      </c>
      <c r="O9" s="26">
        <f>O2-O7</f>
        <v>4.8999999999999995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8"/>
  <sheetViews>
    <sheetView zoomScaleNormal="100" workbookViewId="0">
      <selection activeCell="A4" sqref="A4"/>
    </sheetView>
  </sheetViews>
  <sheetFormatPr defaultRowHeight="15"/>
  <cols>
    <col min="1" max="1" width="6.140625" style="6" bestFit="1" customWidth="1"/>
    <col min="2" max="2" width="8" style="6" bestFit="1" customWidth="1"/>
    <col min="3" max="3" width="11.7109375" style="6" bestFit="1" customWidth="1"/>
    <col min="4" max="4" width="14.7109375" style="6" bestFit="1" customWidth="1"/>
    <col min="5" max="5" width="6.85546875" style="7" bestFit="1" customWidth="1"/>
    <col min="6" max="6" width="13.7109375" style="7" bestFit="1" customWidth="1"/>
    <col min="7" max="7" width="9.42578125" style="7" bestFit="1" customWidth="1"/>
    <col min="8" max="8" width="9.140625" style="7" bestFit="1" customWidth="1"/>
    <col min="9" max="9" width="11.28515625" style="7" bestFit="1" customWidth="1"/>
    <col min="10" max="11" width="9" style="7" customWidth="1"/>
    <col min="12" max="12" width="12.42578125" style="6" bestFit="1" customWidth="1"/>
    <col min="13" max="13" width="14" style="6" bestFit="1" customWidth="1"/>
    <col min="14" max="14" width="8.140625" style="7" customWidth="1"/>
    <col min="15" max="15" width="7.7109375" style="8" bestFit="1" customWidth="1"/>
  </cols>
  <sheetData>
    <row r="1" spans="1:15" ht="30">
      <c r="A1" s="6" t="s">
        <v>57</v>
      </c>
      <c r="B1" s="6" t="s">
        <v>49</v>
      </c>
      <c r="C1" s="6" t="s">
        <v>84</v>
      </c>
      <c r="D1" s="8" t="s">
        <v>56</v>
      </c>
      <c r="E1" s="7" t="s">
        <v>50</v>
      </c>
      <c r="F1" s="7" t="s">
        <v>55</v>
      </c>
      <c r="G1" s="7" t="s">
        <v>51</v>
      </c>
      <c r="H1" s="7" t="s">
        <v>52</v>
      </c>
      <c r="I1" s="6" t="s">
        <v>54</v>
      </c>
      <c r="J1" s="7" t="s">
        <v>59</v>
      </c>
      <c r="K1" s="7" t="s">
        <v>60</v>
      </c>
      <c r="L1" s="6" t="s">
        <v>53</v>
      </c>
      <c r="M1" s="10" t="s">
        <v>61</v>
      </c>
      <c r="N1" s="10" t="s">
        <v>62</v>
      </c>
      <c r="O1" s="10" t="s">
        <v>63</v>
      </c>
    </row>
    <row r="2" spans="1:15">
      <c r="A2" s="6" t="s">
        <v>58</v>
      </c>
      <c r="B2" s="6">
        <v>1750</v>
      </c>
      <c r="C2" s="6" t="s">
        <v>89</v>
      </c>
      <c r="D2" s="8">
        <v>0.21735097370000001</v>
      </c>
      <c r="E2" s="9">
        <v>0.752</v>
      </c>
      <c r="F2" s="9">
        <v>54.65</v>
      </c>
      <c r="G2" s="9">
        <v>1.8</v>
      </c>
      <c r="H2" s="9">
        <v>0.47799999999999998</v>
      </c>
      <c r="I2" s="6">
        <v>1</v>
      </c>
      <c r="J2" s="9">
        <f>G2</f>
        <v>1.8</v>
      </c>
      <c r="K2" s="9">
        <f>H2</f>
        <v>0.47799999999999998</v>
      </c>
      <c r="L2" s="6">
        <v>418219</v>
      </c>
      <c r="M2" s="6">
        <f>ROUND(F2*E2*D2*102.79,0)</f>
        <v>918</v>
      </c>
      <c r="N2" s="6">
        <f>ROUND(J2*M2*0.002205,0)</f>
        <v>4</v>
      </c>
      <c r="O2" s="11">
        <f>ROUND(K2*M2*0.002205,1)</f>
        <v>1</v>
      </c>
    </row>
    <row r="4" spans="1:15">
      <c r="A4" s="6" t="s">
        <v>87</v>
      </c>
    </row>
    <row r="5" spans="1:15" ht="30">
      <c r="A5" s="6" t="s">
        <v>57</v>
      </c>
      <c r="B5" s="6" t="s">
        <v>49</v>
      </c>
      <c r="C5" s="6" t="s">
        <v>84</v>
      </c>
      <c r="D5" s="8" t="s">
        <v>56</v>
      </c>
      <c r="E5" s="7" t="s">
        <v>50</v>
      </c>
      <c r="F5" s="7" t="s">
        <v>55</v>
      </c>
      <c r="G5" s="7" t="s">
        <v>51</v>
      </c>
      <c r="H5" s="7" t="s">
        <v>52</v>
      </c>
      <c r="I5" s="6" t="s">
        <v>54</v>
      </c>
      <c r="J5" s="7" t="s">
        <v>59</v>
      </c>
      <c r="K5" s="7" t="s">
        <v>60</v>
      </c>
      <c r="L5" s="6" t="s">
        <v>53</v>
      </c>
      <c r="M5" s="10" t="s">
        <v>61</v>
      </c>
      <c r="N5" s="10" t="s">
        <v>62</v>
      </c>
      <c r="O5" s="10" t="s">
        <v>63</v>
      </c>
    </row>
    <row r="6" spans="1:15">
      <c r="A6" s="6" t="s">
        <v>58</v>
      </c>
      <c r="B6" s="6">
        <v>3100</v>
      </c>
      <c r="C6" s="6" t="s">
        <v>89</v>
      </c>
      <c r="D6" s="8">
        <v>0.21735097370000001</v>
      </c>
      <c r="E6" s="9">
        <v>0.252</v>
      </c>
      <c r="F6" s="9">
        <v>54.65</v>
      </c>
      <c r="G6" s="9">
        <v>1.2</v>
      </c>
      <c r="H6" s="9">
        <v>6.4000000000000001E-2</v>
      </c>
      <c r="I6" s="6">
        <v>1</v>
      </c>
      <c r="J6" s="9">
        <f>G6</f>
        <v>1.2</v>
      </c>
      <c r="K6" s="9">
        <f>H6</f>
        <v>6.4000000000000001E-2</v>
      </c>
      <c r="L6" s="6">
        <v>418219</v>
      </c>
      <c r="M6" s="6">
        <f>ROUND(F6*E6*D6*102.79,0)</f>
        <v>308</v>
      </c>
      <c r="N6" s="6">
        <f>ROUND(J6*M6*0.002205,0)</f>
        <v>1</v>
      </c>
      <c r="O6" s="11">
        <f>ROUND(K6*M6*0.002205,1)</f>
        <v>0</v>
      </c>
    </row>
    <row r="8" spans="1:15">
      <c r="M8" s="25" t="s">
        <v>90</v>
      </c>
      <c r="N8" s="25">
        <f>N2-N6</f>
        <v>3</v>
      </c>
      <c r="O8" s="26">
        <f>O2-O6</f>
        <v>1</v>
      </c>
    </row>
  </sheetData>
  <pageMargins left="0.7" right="0.7" top="0.75" bottom="0.75" header="0.3" footer="0.3"/>
  <pageSetup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Project Credit</vt:lpstr>
      <vt:lpstr>Wet Pond Efficiency Calcs</vt:lpstr>
      <vt:lpstr>1 Fertilizer Reduction</vt:lpstr>
      <vt:lpstr>2 Citrus N6-1009</vt:lpstr>
      <vt:lpstr>3 Citrus Jerome Road</vt:lpstr>
      <vt:lpstr>4 Citrus TEL-IV</vt:lpstr>
      <vt:lpstr>5 Vert Processing</vt:lpstr>
      <vt:lpstr>6 Spacecraft Assembly</vt:lpstr>
      <vt:lpstr>7 Central Heat Plant</vt:lpstr>
      <vt:lpstr>8 Utility Shops</vt:lpstr>
      <vt:lpstr>9 Fire Station</vt:lpstr>
      <vt:lpstr>10 Vehicle Loading</vt:lpstr>
      <vt:lpstr>11 Hypergol East</vt:lpstr>
      <vt:lpstr>12 Hypergol West</vt:lpstr>
      <vt:lpstr>13 C21D</vt:lpstr>
      <vt:lpstr>14 C21C South</vt:lpstr>
      <vt:lpstr>15 C21C North</vt:lpstr>
      <vt:lpstr>16 C21B</vt:lpstr>
      <vt:lpstr>17 T28A</vt:lpstr>
      <vt:lpstr>18 T30</vt:lpstr>
      <vt:lpstr>19 AFI</vt:lpstr>
      <vt:lpstr>20 Region 1 Pond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2011-09-07T18:34:43Z</cp:lastPrinted>
  <dcterms:created xsi:type="dcterms:W3CDTF">2010-09-24T19:10:21Z</dcterms:created>
  <dcterms:modified xsi:type="dcterms:W3CDTF">2011-09-07T18:34:44Z</dcterms:modified>
</cp:coreProperties>
</file>